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1 ketv\"/>
    </mc:Choice>
  </mc:AlternateContent>
  <xr:revisionPtr revIDLastSave="0" documentId="13_ncr:1_{B0290C01-2E03-4857-8408-7C6E574C29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aterialus turtas" sheetId="1" r:id="rId1"/>
  </sheets>
  <definedNames>
    <definedName name="_xlnm.Print_Area" localSheetId="0">'materialus turtas'!$A$1:$R$53</definedName>
    <definedName name="_xlnm.Print_Titles" localSheetId="0">'materialus turtas'!$9:$11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1" i="1" l="1"/>
  <c r="P51" i="1"/>
  <c r="O51" i="1"/>
  <c r="N51" i="1"/>
  <c r="M51" i="1"/>
  <c r="L51" i="1"/>
  <c r="K51" i="1"/>
  <c r="J51" i="1"/>
  <c r="I51" i="1"/>
  <c r="H51" i="1"/>
  <c r="G51" i="1"/>
  <c r="F51" i="1"/>
  <c r="E51" i="1"/>
  <c r="R51" i="1" s="1"/>
  <c r="L49" i="1"/>
  <c r="R48" i="1"/>
  <c r="R47" i="1"/>
  <c r="R46" i="1"/>
  <c r="R45" i="1"/>
  <c r="N44" i="1"/>
  <c r="N49" i="1" s="1"/>
  <c r="L44" i="1"/>
  <c r="I44" i="1"/>
  <c r="I49" i="1" s="1"/>
  <c r="E44" i="1"/>
  <c r="E49" i="1" s="1"/>
  <c r="R43" i="1"/>
  <c r="R42" i="1"/>
  <c r="R41" i="1"/>
  <c r="R39" i="1"/>
  <c r="R38" i="1"/>
  <c r="R37" i="1"/>
  <c r="R36" i="1"/>
  <c r="Q35" i="1"/>
  <c r="Q40" i="1" s="1"/>
  <c r="P35" i="1"/>
  <c r="P40" i="1" s="1"/>
  <c r="O35" i="1"/>
  <c r="O40" i="1" s="1"/>
  <c r="M35" i="1"/>
  <c r="M40" i="1" s="1"/>
  <c r="L35" i="1"/>
  <c r="L40" i="1" s="1"/>
  <c r="K35" i="1"/>
  <c r="K40" i="1" s="1"/>
  <c r="J35" i="1"/>
  <c r="J40" i="1" s="1"/>
  <c r="I35" i="1"/>
  <c r="I40" i="1" s="1"/>
  <c r="H35" i="1"/>
  <c r="R35" i="1" s="1"/>
  <c r="G35" i="1"/>
  <c r="G40" i="1" s="1"/>
  <c r="F35" i="1"/>
  <c r="F40" i="1" s="1"/>
  <c r="R34" i="1"/>
  <c r="R33" i="1"/>
  <c r="R32" i="1"/>
  <c r="R31" i="1"/>
  <c r="O30" i="1"/>
  <c r="K30" i="1"/>
  <c r="J30" i="1"/>
  <c r="G30" i="1"/>
  <c r="F30" i="1"/>
  <c r="R29" i="1"/>
  <c r="R28" i="1"/>
  <c r="R27" i="1"/>
  <c r="R26" i="1"/>
  <c r="O25" i="1"/>
  <c r="M25" i="1"/>
  <c r="M30" i="1" s="1"/>
  <c r="L25" i="1"/>
  <c r="L30" i="1" s="1"/>
  <c r="K25" i="1"/>
  <c r="J25" i="1"/>
  <c r="I25" i="1"/>
  <c r="I30" i="1" s="1"/>
  <c r="H25" i="1"/>
  <c r="H30" i="1" s="1"/>
  <c r="G25" i="1"/>
  <c r="F25" i="1"/>
  <c r="R25" i="1" s="1"/>
  <c r="R24" i="1"/>
  <c r="R23" i="1"/>
  <c r="R22" i="1"/>
  <c r="Q21" i="1"/>
  <c r="Q50" i="1" s="1"/>
  <c r="P21" i="1"/>
  <c r="P50" i="1" s="1"/>
  <c r="M21" i="1"/>
  <c r="M50" i="1" s="1"/>
  <c r="L21" i="1"/>
  <c r="I21" i="1"/>
  <c r="H21" i="1"/>
  <c r="E21" i="1"/>
  <c r="E50" i="1" s="1"/>
  <c r="R20" i="1"/>
  <c r="R19" i="1"/>
  <c r="R18" i="1"/>
  <c r="R17" i="1"/>
  <c r="Q16" i="1"/>
  <c r="P16" i="1"/>
  <c r="O16" i="1"/>
  <c r="N16" i="1"/>
  <c r="M16" i="1"/>
  <c r="L16" i="1"/>
  <c r="K16" i="1"/>
  <c r="J16" i="1"/>
  <c r="I16" i="1"/>
  <c r="H16" i="1"/>
  <c r="G16" i="1"/>
  <c r="F16" i="1"/>
  <c r="R16" i="1" s="1"/>
  <c r="E16" i="1"/>
  <c r="R15" i="1"/>
  <c r="R14" i="1"/>
  <c r="Q13" i="1"/>
  <c r="P13" i="1"/>
  <c r="O13" i="1"/>
  <c r="O21" i="1" s="1"/>
  <c r="N13" i="1"/>
  <c r="N21" i="1" s="1"/>
  <c r="N50" i="1" s="1"/>
  <c r="M13" i="1"/>
  <c r="L13" i="1"/>
  <c r="K13" i="1"/>
  <c r="K21" i="1" s="1"/>
  <c r="J13" i="1"/>
  <c r="J21" i="1" s="1"/>
  <c r="I13" i="1"/>
  <c r="H13" i="1"/>
  <c r="G13" i="1"/>
  <c r="G21" i="1" s="1"/>
  <c r="F13" i="1"/>
  <c r="F21" i="1" s="1"/>
  <c r="E13" i="1"/>
  <c r="R12" i="1"/>
  <c r="F50" i="1" l="1"/>
  <c r="R50" i="1" s="1"/>
  <c r="J50" i="1"/>
  <c r="G50" i="1"/>
  <c r="K50" i="1"/>
  <c r="O50" i="1"/>
  <c r="I50" i="1"/>
  <c r="R49" i="1"/>
  <c r="L50" i="1"/>
  <c r="R30" i="1"/>
  <c r="R13" i="1"/>
  <c r="H40" i="1"/>
  <c r="H50" i="1" s="1"/>
  <c r="R44" i="1"/>
  <c r="R21" i="1"/>
  <c r="R40" i="1" l="1"/>
</calcChain>
</file>

<file path=xl/sharedStrings.xml><?xml version="1.0" encoding="utf-8"?>
<sst xmlns="http://schemas.openxmlformats.org/spreadsheetml/2006/main" count="234" uniqueCount="98">
  <si>
    <t>12-ojo VSAFAS „Ilgalaikis materialusis turtas“</t>
  </si>
  <si>
    <t>1 priedas</t>
  </si>
  <si>
    <t xml:space="preserve">Aiškinamojo rašto priedas Nr.             </t>
  </si>
  <si>
    <t>ILGALAIKIO MATERIALIOJO TURTO BALANSINĖS VERTĖS PASIKEITIMAS PER ATASKAITINĮ LAIKOTARPĮ*</t>
  </si>
  <si>
    <t xml:space="preserve">Eil. Nr. </t>
  </si>
  <si>
    <t>Straipsniai</t>
  </si>
  <si>
    <t>Žemė</t>
  </si>
  <si>
    <t>Pastatai</t>
  </si>
  <si>
    <t>Infrastruktūros ir kiti statiniai</t>
  </si>
  <si>
    <t>Nekilnojamosios kultūros vertybės</t>
  </si>
  <si>
    <t>Mašinos ir įrenginiai</t>
  </si>
  <si>
    <t>Transporto priemonės</t>
  </si>
  <si>
    <t>Kilnojamosios kultūros vertybės</t>
  </si>
  <si>
    <t>Baldai ir biuro įranga</t>
  </si>
  <si>
    <t>Kitas ilgalaikis materialusis turtas</t>
  </si>
  <si>
    <t>Nebaigta statyba</t>
  </si>
  <si>
    <t>Išankstiniai apmokėjimai</t>
  </si>
  <si>
    <t>Iš viso</t>
  </si>
  <si>
    <t>Gyvenamieji</t>
  </si>
  <si>
    <t>Kiti pastatai</t>
  </si>
  <si>
    <t>Kitos vertybės</t>
  </si>
  <si>
    <t>1.</t>
  </si>
  <si>
    <t>Įsigijimo ar pasigaminimo savikaina ataskaitinio laikotarpio pradžioje</t>
  </si>
  <si>
    <t>2.</t>
  </si>
  <si>
    <t>Įsigijimai per ataskaitinį laikotarpį (2.1+2.2)</t>
  </si>
  <si>
    <t>2.1.</t>
  </si>
  <si>
    <t>pirkto turto įsigijimo savikaina</t>
  </si>
  <si>
    <t>2.2.</t>
  </si>
  <si>
    <t>neatlygintinai gauto turto įsigijimo savikaina</t>
  </si>
  <si>
    <t>3.</t>
  </si>
  <si>
    <t>Parduoto, perduoto ir  nurašyto turto suma per ataskaitinį laikotarpį (3.1+3.2+3.3)</t>
  </si>
  <si>
    <t>3.1.</t>
  </si>
  <si>
    <t>parduoto</t>
  </si>
  <si>
    <t>3.2.</t>
  </si>
  <si>
    <t>perduoto</t>
  </si>
  <si>
    <t>3.3.</t>
  </si>
  <si>
    <t>nurašyto</t>
  </si>
  <si>
    <t>4.</t>
  </si>
  <si>
    <t>Pergrupavimai (+/-)</t>
  </si>
  <si>
    <t>5.</t>
  </si>
  <si>
    <t>Įsigijimo ar pasigaminimo savikaina ataskaitinio laikotarpio pabaigoje (1+2-3+/-4)</t>
  </si>
  <si>
    <t>6.</t>
  </si>
  <si>
    <t>Sukaupta nusidėvėjimo suma ataskaitinio laikotarpio pradžioje</t>
  </si>
  <si>
    <t>X</t>
  </si>
  <si>
    <t>7.</t>
  </si>
  <si>
    <t>Neatlygintinai gauto turto sukaupta nusidėvėjimo suma**</t>
  </si>
  <si>
    <t>8.</t>
  </si>
  <si>
    <t>Apskaičiuota nusidėvėjimo suma per  ataskaitinį laikotarpį</t>
  </si>
  <si>
    <t>9.</t>
  </si>
  <si>
    <t>Sukaupta parduoto, perduoto ir nurašyto turto nusidėvėjimo suma (9.1+9.2+9.3)</t>
  </si>
  <si>
    <t>9.1.</t>
  </si>
  <si>
    <t>9.2.</t>
  </si>
  <si>
    <t>9.3.</t>
  </si>
  <si>
    <t>10.</t>
  </si>
  <si>
    <t>11.</t>
  </si>
  <si>
    <t>Sukaupta nusidėvėjimo suma ataskaitinio laikotarpio pabaigoje (6+7+8-9+/-10)</t>
  </si>
  <si>
    <t>12.</t>
  </si>
  <si>
    <t>Nuvertėjimo suma ataskaitinio laikotarpio pradžioje</t>
  </si>
  <si>
    <t>13.</t>
  </si>
  <si>
    <t>Neatlygintinai gauto turto sukaupta nuvertėjimo suma**</t>
  </si>
  <si>
    <t>14.</t>
  </si>
  <si>
    <t xml:space="preserve">Apskaičiuota nuvertėjimo suma per ataskaitinį laikotarpį </t>
  </si>
  <si>
    <t>15.</t>
  </si>
  <si>
    <t>Panaikinta nuvertėjimo suma per ataskaitinį laikotarpį</t>
  </si>
  <si>
    <t>16.</t>
  </si>
  <si>
    <t>Sukaupta parduoto, perduoto ir nurašyto turto nuvertėjimo suma (16.1+16.2+16.3)</t>
  </si>
  <si>
    <t>16.1.</t>
  </si>
  <si>
    <t>16.2.</t>
  </si>
  <si>
    <t>16.3.</t>
  </si>
  <si>
    <t>17.</t>
  </si>
  <si>
    <t>18.</t>
  </si>
  <si>
    <t xml:space="preserve">Nuvertėjimo suma ataskaitinio laikotarpio pabaigoje (12+13+14-15-16+/-17) </t>
  </si>
  <si>
    <t>19.</t>
  </si>
  <si>
    <t>Tikroji vertė ataskaitinio laikotarpio pradžioje***</t>
  </si>
  <si>
    <t>20.</t>
  </si>
  <si>
    <t>Neatlygintinai gauto turto iš kito subjekto sukauptos tikrosios vertės pokytis***</t>
  </si>
  <si>
    <t>21.</t>
  </si>
  <si>
    <t>Tikrosios vertės pasikeitimo per ataskaitinį laikotarpį suma (+/-) ***</t>
  </si>
  <si>
    <t>22.</t>
  </si>
  <si>
    <t>Parduoto, perduoto ir nurašyto turto tikrosios vertės suma (22.1+22.2+22.3)***</t>
  </si>
  <si>
    <t>22.1.</t>
  </si>
  <si>
    <t>parduoto***</t>
  </si>
  <si>
    <t>22.2.</t>
  </si>
  <si>
    <t>perduoto***</t>
  </si>
  <si>
    <t>22.3.</t>
  </si>
  <si>
    <t>nurašyto***</t>
  </si>
  <si>
    <t>23.</t>
  </si>
  <si>
    <t>Pergrupavimai (+/-)***</t>
  </si>
  <si>
    <t>24.</t>
  </si>
  <si>
    <t>Tikroji vertė ataskaitinio laikotarpio pabaigoje (19+20+/-21-22+/-23)***</t>
  </si>
  <si>
    <t>25.</t>
  </si>
  <si>
    <t>Ilgalaikio materialiojo turto likutinė vertė ataskaitinio laikotarpio pabaigoje (5-11-18+ 24)</t>
  </si>
  <si>
    <t>26.</t>
  </si>
  <si>
    <t>Ilgalaikio materialiojo turto likutinė vertė ataskaitinio laikotarpio pradžioje (1-6-12+19)</t>
  </si>
  <si>
    <t>* - Pažymėti ataskaitos laukai nepildomi</t>
  </si>
  <si>
    <t>**- Kito subjekto sukaupta turto nusidėvėjimo arba nuvertėjimo suma iki perdavimo.</t>
  </si>
  <si>
    <t>***- Pažymėtose eilutėse parodomas skirtumas tarp ilgalaikio materialiojo turto tikrosios vertės ir įsigijimo savikainos.</t>
  </si>
  <si>
    <t>Pagal 2020 m. kovo 31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</si>
</sst>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"/>
  </numFmts>
  <fonts count="67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b/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b/>
      <sz val="10"/>
      <name val="Arial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6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>
      <alignment vertical="top"/>
      <protection locked="0"/>
    </xf>
    <xf numFmtId="0" fontId="3" fillId="0" borderId="0" xfId="1" applyFont="1" applyAlignment="1" applyProtection="1">
      <alignment vertical="center"/>
    </xf>
    <xf numFmtId="0" fontId="4" fillId="0" borderId="0" xfId="1" applyFont="1" applyAlignment="1" applyProtection="1">
      <alignment vertical="center"/>
    </xf>
    <xf numFmtId="0" fontId="5" fillId="2" borderId="0" xfId="1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7" fillId="2" borderId="0" xfId="1" applyFont="1" applyFill="1" applyAlignment="1" applyProtection="1">
      <alignment vertical="center"/>
    </xf>
    <xf numFmtId="0" fontId="8" fillId="2" borderId="0" xfId="1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horizontal="right" vertical="center"/>
    </xf>
    <xf numFmtId="0" fontId="22" fillId="0" borderId="11" xfId="1" applyFont="1" applyBorder="1" applyAlignment="1" applyProtection="1">
      <alignment horizontal="center" vertical="center" wrapText="1"/>
    </xf>
    <xf numFmtId="0" fontId="23" fillId="0" borderId="11" xfId="1" applyFont="1" applyBorder="1" applyAlignment="1" applyProtection="1">
      <alignment horizontal="center" vertical="center"/>
    </xf>
    <xf numFmtId="0" fontId="27" fillId="0" borderId="11" xfId="1" applyFont="1" applyBorder="1" applyAlignment="1" applyProtection="1">
      <alignment horizontal="center" vertical="center"/>
    </xf>
    <xf numFmtId="4" fontId="31" fillId="0" borderId="11" xfId="1" applyNumberFormat="1" applyFont="1" applyBorder="1" applyAlignment="1">
      <alignment horizontal="center" vertical="center" wrapText="1"/>
      <protection locked="0"/>
    </xf>
    <xf numFmtId="4" fontId="32" fillId="0" borderId="11" xfId="1" applyNumberFormat="1" applyFont="1" applyBorder="1" applyAlignment="1" applyProtection="1">
      <alignment horizontal="center" vertical="center" wrapText="1"/>
    </xf>
    <xf numFmtId="0" fontId="33" fillId="0" borderId="5" xfId="1" applyFont="1" applyBorder="1" applyAlignment="1" applyProtection="1">
      <alignment horizontal="center" vertical="center"/>
    </xf>
    <xf numFmtId="0" fontId="34" fillId="0" borderId="5" xfId="1" applyFont="1" applyBorder="1" applyAlignment="1" applyProtection="1">
      <alignment vertical="center"/>
    </xf>
    <xf numFmtId="0" fontId="36" fillId="0" borderId="6" xfId="1" applyFont="1" applyBorder="1" applyAlignment="1" applyProtection="1">
      <alignment horizontal="left" vertical="center" wrapText="1"/>
    </xf>
    <xf numFmtId="164" fontId="37" fillId="0" borderId="11" xfId="1" applyNumberFormat="1" applyFont="1" applyBorder="1" applyAlignment="1" applyProtection="1">
      <alignment horizontal="center" vertical="center"/>
    </xf>
    <xf numFmtId="0" fontId="38" fillId="0" borderId="5" xfId="1" applyFont="1" applyBorder="1" applyAlignment="1" applyProtection="1">
      <alignment vertical="center" wrapText="1"/>
    </xf>
    <xf numFmtId="0" fontId="39" fillId="0" borderId="12" xfId="1" applyFont="1" applyBorder="1" applyAlignment="1" applyProtection="1">
      <alignment vertical="center"/>
    </xf>
    <xf numFmtId="0" fontId="40" fillId="0" borderId="11" xfId="1" applyFont="1" applyBorder="1" applyAlignment="1" applyProtection="1">
      <alignment horizontal="center" vertical="center"/>
    </xf>
    <xf numFmtId="0" fontId="41" fillId="0" borderId="6" xfId="1" applyFont="1" applyBorder="1" applyAlignment="1" applyProtection="1">
      <alignment vertical="center" wrapText="1"/>
    </xf>
    <xf numFmtId="4" fontId="49" fillId="0" borderId="11" xfId="1" applyNumberFormat="1" applyFont="1" applyBorder="1" applyAlignment="1" applyProtection="1">
      <alignment horizontal="center" vertical="center" wrapText="1"/>
    </xf>
    <xf numFmtId="0" fontId="50" fillId="0" borderId="11" xfId="1" applyFont="1" applyBorder="1" applyAlignment="1" applyProtection="1">
      <alignment horizontal="center" vertical="center" wrapText="1"/>
    </xf>
    <xf numFmtId="49" fontId="51" fillId="0" borderId="11" xfId="1" applyNumberFormat="1" applyFont="1" applyBorder="1" applyAlignment="1" applyProtection="1">
      <alignment horizontal="center" vertical="center"/>
    </xf>
    <xf numFmtId="0" fontId="52" fillId="0" borderId="8" xfId="1" applyFont="1" applyBorder="1" applyAlignment="1" applyProtection="1">
      <alignment horizontal="center" vertical="center"/>
    </xf>
    <xf numFmtId="0" fontId="53" fillId="0" borderId="9" xfId="1" applyFont="1" applyBorder="1" applyAlignment="1" applyProtection="1">
      <alignment horizontal="left" vertical="center" wrapText="1"/>
    </xf>
    <xf numFmtId="0" fontId="54" fillId="0" borderId="10" xfId="1" applyFont="1" applyBorder="1" applyAlignment="1" applyProtection="1">
      <alignment horizontal="left" vertical="center" wrapText="1"/>
    </xf>
    <xf numFmtId="0" fontId="58" fillId="2" borderId="11" xfId="1" applyFont="1" applyFill="1" applyBorder="1" applyAlignment="1" applyProtection="1">
      <alignment horizontal="center" vertical="center" wrapText="1"/>
    </xf>
    <xf numFmtId="0" fontId="62" fillId="0" borderId="8" xfId="1" applyFont="1" applyBorder="1" applyAlignment="1" applyProtection="1">
      <alignment vertical="center" wrapText="1"/>
    </xf>
    <xf numFmtId="0" fontId="64" fillId="0" borderId="0" xfId="1" applyFont="1" applyAlignment="1" applyProtection="1">
      <alignment vertical="center"/>
    </xf>
    <xf numFmtId="0" fontId="65" fillId="0" borderId="0" xfId="1" applyFont="1" applyAlignment="1" applyProtection="1">
      <alignment vertical="center"/>
    </xf>
    <xf numFmtId="0" fontId="10" fillId="2" borderId="0" xfId="1" applyFont="1" applyFill="1" applyAlignment="1" applyProtection="1">
      <alignment horizontal="right" vertical="center" wrapText="1"/>
    </xf>
    <xf numFmtId="0" fontId="11" fillId="2" borderId="0" xfId="1" applyFont="1" applyFill="1" applyAlignment="1" applyProtection="1">
      <alignment horizontal="center" vertical="center" wrapText="1"/>
    </xf>
    <xf numFmtId="0" fontId="12" fillId="0" borderId="1" xfId="1" applyFont="1" applyBorder="1" applyAlignment="1" applyProtection="1">
      <alignment horizontal="center" vertical="center" wrapText="1"/>
    </xf>
    <xf numFmtId="0" fontId="18" fillId="0" borderId="7" xfId="1" applyFont="1" applyBorder="1" applyAlignment="1" applyProtection="1">
      <alignment horizontal="center" vertical="center" wrapText="1"/>
    </xf>
    <xf numFmtId="0" fontId="13" fillId="0" borderId="2" xfId="1" applyFont="1" applyBorder="1" applyAlignment="1" applyProtection="1">
      <alignment horizontal="center" vertical="center"/>
    </xf>
    <xf numFmtId="0" fontId="14" fillId="0" borderId="3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9" fillId="0" borderId="8" xfId="1" applyFont="1" applyBorder="1" applyAlignment="1" applyProtection="1">
      <alignment horizontal="center" vertical="center"/>
    </xf>
    <xf numFmtId="0" fontId="20" fillId="0" borderId="9" xfId="1" applyFont="1" applyBorder="1" applyAlignment="1" applyProtection="1">
      <alignment horizontal="center" vertical="center"/>
    </xf>
    <xf numFmtId="0" fontId="21" fillId="0" borderId="10" xfId="1" applyFont="1" applyBorder="1" applyAlignment="1" applyProtection="1">
      <alignment horizontal="center" vertical="center"/>
    </xf>
    <xf numFmtId="0" fontId="16" fillId="0" borderId="5" xfId="1" applyFont="1" applyBorder="1" applyAlignment="1" applyProtection="1">
      <alignment horizontal="center" vertical="center" wrapText="1"/>
    </xf>
    <xf numFmtId="0" fontId="17" fillId="0" borderId="6" xfId="1" applyFont="1" applyBorder="1" applyAlignment="1" applyProtection="1">
      <alignment horizontal="center" vertical="center" wrapText="1"/>
    </xf>
    <xf numFmtId="0" fontId="24" fillId="0" borderId="5" xfId="1" applyFont="1" applyBorder="1" applyAlignment="1" applyProtection="1">
      <alignment horizontal="center" vertical="center" wrapText="1"/>
    </xf>
    <xf numFmtId="0" fontId="25" fillId="0" borderId="12" xfId="1" applyFont="1" applyBorder="1" applyAlignment="1" applyProtection="1">
      <alignment horizontal="center" vertical="center" wrapText="1"/>
    </xf>
    <xf numFmtId="0" fontId="26" fillId="0" borderId="6" xfId="1" applyFont="1" applyBorder="1" applyAlignment="1" applyProtection="1">
      <alignment horizontal="center" vertical="center" wrapText="1"/>
    </xf>
    <xf numFmtId="0" fontId="28" fillId="0" borderId="2" xfId="1" applyFont="1" applyBorder="1" applyAlignment="1" applyProtection="1">
      <alignment horizontal="left" vertical="center" wrapText="1"/>
    </xf>
    <xf numFmtId="0" fontId="29" fillId="0" borderId="3" xfId="1" applyFont="1" applyBorder="1" applyAlignment="1" applyProtection="1">
      <alignment horizontal="left" vertical="center" wrapText="1"/>
    </xf>
    <xf numFmtId="0" fontId="30" fillId="0" borderId="4" xfId="1" applyFont="1" applyBorder="1" applyAlignment="1" applyProtection="1">
      <alignment horizontal="left" vertical="center" wrapText="1"/>
    </xf>
    <xf numFmtId="0" fontId="35" fillId="0" borderId="12" xfId="1" applyFont="1" applyBorder="1" applyAlignment="1" applyProtection="1">
      <alignment horizontal="left" vertical="center" wrapText="1"/>
    </xf>
    <xf numFmtId="0" fontId="36" fillId="0" borderId="6" xfId="1" applyFont="1" applyBorder="1" applyAlignment="1" applyProtection="1">
      <alignment horizontal="left" vertical="center" wrapText="1"/>
    </xf>
    <xf numFmtId="0" fontId="42" fillId="0" borderId="5" xfId="1" applyFont="1" applyBorder="1" applyAlignment="1" applyProtection="1">
      <alignment horizontal="left" vertical="center" wrapText="1"/>
    </xf>
    <xf numFmtId="0" fontId="43" fillId="0" borderId="8" xfId="1" applyFont="1" applyBorder="1" applyAlignment="1" applyProtection="1">
      <alignment horizontal="left" vertical="center" wrapText="1"/>
    </xf>
    <xf numFmtId="0" fontId="44" fillId="0" borderId="9" xfId="1" applyFont="1" applyBorder="1" applyAlignment="1" applyProtection="1">
      <alignment horizontal="left" vertical="center" wrapText="1"/>
    </xf>
    <xf numFmtId="0" fontId="45" fillId="0" borderId="10" xfId="1" applyFont="1" applyBorder="1" applyAlignment="1" applyProtection="1">
      <alignment horizontal="left" vertical="center" wrapText="1"/>
    </xf>
    <xf numFmtId="0" fontId="46" fillId="0" borderId="5" xfId="1" applyFont="1" applyBorder="1" applyAlignment="1" applyProtection="1">
      <alignment horizontal="left" vertical="center" wrapText="1"/>
    </xf>
    <xf numFmtId="0" fontId="47" fillId="0" borderId="12" xfId="1" applyFont="1" applyBorder="1" applyAlignment="1" applyProtection="1">
      <alignment horizontal="left" vertical="center" wrapText="1"/>
    </xf>
    <xf numFmtId="0" fontId="48" fillId="0" borderId="6" xfId="1" applyFont="1" applyBorder="1" applyAlignment="1" applyProtection="1">
      <alignment horizontal="left" vertical="center" wrapText="1"/>
    </xf>
    <xf numFmtId="0" fontId="53" fillId="0" borderId="9" xfId="1" applyFont="1" applyBorder="1" applyAlignment="1" applyProtection="1">
      <alignment horizontal="left" vertical="center" wrapText="1"/>
    </xf>
    <xf numFmtId="0" fontId="54" fillId="0" borderId="10" xfId="1" applyFont="1" applyBorder="1" applyAlignment="1" applyProtection="1">
      <alignment horizontal="left" vertical="center" wrapText="1"/>
    </xf>
    <xf numFmtId="0" fontId="55" fillId="0" borderId="5" xfId="1" applyFont="1" applyBorder="1" applyAlignment="1" applyProtection="1">
      <alignment vertical="center" wrapText="1"/>
    </xf>
    <xf numFmtId="0" fontId="56" fillId="0" borderId="12" xfId="1" applyFont="1" applyBorder="1" applyAlignment="1" applyProtection="1">
      <alignment vertical="center" wrapText="1"/>
    </xf>
    <xf numFmtId="0" fontId="57" fillId="0" borderId="6" xfId="1" applyFont="1" applyBorder="1" applyAlignment="1" applyProtection="1">
      <alignment vertical="center" wrapText="1"/>
    </xf>
    <xf numFmtId="0" fontId="63" fillId="0" borderId="6" xfId="1" applyFont="1" applyBorder="1" applyAlignment="1" applyProtection="1">
      <alignment vertical="center"/>
    </xf>
    <xf numFmtId="0" fontId="59" fillId="0" borderId="6" xfId="1" applyFont="1" applyBorder="1" applyAlignment="1" applyProtection="1">
      <alignment vertical="center"/>
    </xf>
    <xf numFmtId="0" fontId="60" fillId="0" borderId="12" xfId="1" applyFont="1" applyBorder="1" applyAlignment="1" applyProtection="1"/>
    <xf numFmtId="0" fontId="61" fillId="0" borderId="6" xfId="1" applyFont="1" applyBorder="1" applyAlignment="1" applyProtection="1"/>
    <xf numFmtId="0" fontId="66" fillId="2" borderId="9" xfId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68"/>
  <sheetViews>
    <sheetView tabSelected="1" defaultGridColor="0" colorId="9" workbookViewId="0">
      <selection activeCell="I8" sqref="I8:L8"/>
    </sheetView>
  </sheetViews>
  <sheetFormatPr defaultColWidth="9.140625" defaultRowHeight="12.75" customHeight="1" x14ac:dyDescent="0.2"/>
  <cols>
    <col min="1" max="1" width="5.85546875" style="30" customWidth="1"/>
    <col min="2" max="2" width="0.28515625" style="31" customWidth="1"/>
    <col min="3" max="3" width="1.5703125" style="31" customWidth="1"/>
    <col min="4" max="4" width="23.42578125" style="31" customWidth="1"/>
    <col min="5" max="5" width="17.140625" style="31" customWidth="1"/>
    <col min="6" max="6" width="17" style="31" customWidth="1"/>
    <col min="7" max="7" width="15.85546875" style="31" customWidth="1"/>
    <col min="8" max="8" width="17.140625" style="31" customWidth="1"/>
    <col min="9" max="9" width="15.7109375" style="31" customWidth="1"/>
    <col min="10" max="10" width="16.140625" style="31" customWidth="1"/>
    <col min="11" max="11" width="15.42578125" style="31" customWidth="1"/>
    <col min="12" max="12" width="16" style="31" customWidth="1"/>
    <col min="13" max="13" width="17.28515625" style="31" customWidth="1"/>
    <col min="14" max="14" width="16.85546875" style="31" customWidth="1"/>
    <col min="15" max="15" width="15.28515625" style="31" customWidth="1"/>
    <col min="16" max="16" width="16" style="31" customWidth="1"/>
    <col min="17" max="17" width="15.5703125" style="31" customWidth="1"/>
    <col min="18" max="18" width="19.5703125" style="31" customWidth="1"/>
    <col min="19" max="256" width="9.140625" style="31" customWidth="1"/>
    <col min="257" max="257" width="9.140625" style="1" customWidth="1"/>
    <col min="258" max="16384" width="9.140625" style="1"/>
  </cols>
  <sheetData>
    <row r="1" spans="1:18" ht="12.75" customHeight="1" x14ac:dyDescent="0.2">
      <c r="D1" s="2"/>
      <c r="N1" s="3"/>
    </row>
    <row r="2" spans="1:18" ht="12.75" customHeight="1" x14ac:dyDescent="0.2">
      <c r="A2" s="4"/>
      <c r="B2" s="5"/>
      <c r="C2" s="5"/>
      <c r="D2" s="6"/>
      <c r="E2" s="5"/>
      <c r="F2" s="5"/>
      <c r="G2" s="5"/>
      <c r="H2" s="5"/>
      <c r="I2" s="5"/>
      <c r="J2" s="5"/>
      <c r="K2" s="5"/>
      <c r="L2" s="5"/>
      <c r="N2" s="7" t="s">
        <v>0</v>
      </c>
      <c r="O2" s="8"/>
      <c r="P2" s="8"/>
      <c r="Q2" s="8"/>
      <c r="R2" s="8"/>
    </row>
    <row r="3" spans="1:18" ht="14.25" customHeight="1" x14ac:dyDescent="0.2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4"/>
      <c r="N3" s="4" t="s">
        <v>1</v>
      </c>
      <c r="O3" s="4"/>
      <c r="P3" s="4"/>
      <c r="Q3" s="4"/>
    </row>
    <row r="4" spans="1:18" ht="4.5" customHeight="1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  <c r="Q4" s="4"/>
      <c r="R4" s="4"/>
    </row>
    <row r="5" spans="1:18" ht="12.75" customHeight="1" x14ac:dyDescent="0.2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3" customHeight="1" x14ac:dyDescent="0.2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2.5" customHeight="1" x14ac:dyDescent="0.2">
      <c r="A7" s="33" t="s">
        <v>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</row>
    <row r="8" spans="1:18" ht="23.25" customHeight="1" x14ac:dyDescent="0.2">
      <c r="A8" s="4"/>
      <c r="B8" s="5"/>
      <c r="C8" s="5"/>
      <c r="D8" s="5"/>
      <c r="E8" s="5"/>
      <c r="F8" s="5"/>
      <c r="G8" s="5"/>
      <c r="H8" s="5"/>
      <c r="I8" s="68" t="s">
        <v>97</v>
      </c>
      <c r="J8" s="68"/>
      <c r="K8" s="68"/>
      <c r="L8" s="68"/>
      <c r="M8" s="5"/>
      <c r="N8" s="5"/>
      <c r="O8" s="5"/>
      <c r="P8" s="5"/>
      <c r="Q8" s="5"/>
      <c r="R8" s="5"/>
    </row>
    <row r="9" spans="1:18" ht="27" customHeight="1" x14ac:dyDescent="0.2">
      <c r="A9" s="34" t="s">
        <v>4</v>
      </c>
      <c r="B9" s="36" t="s">
        <v>5</v>
      </c>
      <c r="C9" s="37"/>
      <c r="D9" s="38"/>
      <c r="E9" s="34" t="s">
        <v>6</v>
      </c>
      <c r="F9" s="42" t="s">
        <v>7</v>
      </c>
      <c r="G9" s="43"/>
      <c r="H9" s="34" t="s">
        <v>8</v>
      </c>
      <c r="I9" s="34" t="s">
        <v>9</v>
      </c>
      <c r="J9" s="34" t="s">
        <v>10</v>
      </c>
      <c r="K9" s="34" t="s">
        <v>11</v>
      </c>
      <c r="L9" s="34" t="s">
        <v>12</v>
      </c>
      <c r="M9" s="34" t="s">
        <v>13</v>
      </c>
      <c r="N9" s="42" t="s">
        <v>14</v>
      </c>
      <c r="O9" s="43"/>
      <c r="P9" s="34" t="s">
        <v>15</v>
      </c>
      <c r="Q9" s="34" t="s">
        <v>16</v>
      </c>
      <c r="R9" s="34" t="s">
        <v>17</v>
      </c>
    </row>
    <row r="10" spans="1:18" ht="51" customHeight="1" x14ac:dyDescent="0.2">
      <c r="A10" s="35"/>
      <c r="B10" s="39"/>
      <c r="C10" s="40"/>
      <c r="D10" s="41"/>
      <c r="E10" s="35"/>
      <c r="F10" s="9" t="s">
        <v>18</v>
      </c>
      <c r="G10" s="9" t="s">
        <v>19</v>
      </c>
      <c r="H10" s="35"/>
      <c r="I10" s="35"/>
      <c r="J10" s="35"/>
      <c r="K10" s="35"/>
      <c r="L10" s="35"/>
      <c r="M10" s="35"/>
      <c r="N10" s="9" t="s">
        <v>20</v>
      </c>
      <c r="O10" s="9" t="s">
        <v>14</v>
      </c>
      <c r="P10" s="35"/>
      <c r="Q10" s="35"/>
      <c r="R10" s="35"/>
    </row>
    <row r="11" spans="1:18" ht="12.75" customHeight="1" x14ac:dyDescent="0.2">
      <c r="A11" s="10">
        <v>1</v>
      </c>
      <c r="B11" s="44">
        <v>2</v>
      </c>
      <c r="C11" s="45"/>
      <c r="D11" s="46"/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0">
        <v>8</v>
      </c>
      <c r="K11" s="10">
        <v>9</v>
      </c>
      <c r="L11" s="10">
        <v>10</v>
      </c>
      <c r="M11" s="10">
        <v>11</v>
      </c>
      <c r="N11" s="10">
        <v>12</v>
      </c>
      <c r="O11" s="10">
        <v>13</v>
      </c>
      <c r="P11" s="10">
        <v>14</v>
      </c>
      <c r="Q11" s="10">
        <v>15</v>
      </c>
      <c r="R11" s="10">
        <v>16</v>
      </c>
    </row>
    <row r="12" spans="1:18" ht="39.75" customHeight="1" x14ac:dyDescent="0.2">
      <c r="A12" s="11" t="s">
        <v>21</v>
      </c>
      <c r="B12" s="47" t="s">
        <v>22</v>
      </c>
      <c r="C12" s="48"/>
      <c r="D12" s="49"/>
      <c r="E12" s="12">
        <v>0</v>
      </c>
      <c r="F12" s="12">
        <v>0</v>
      </c>
      <c r="G12" s="12">
        <v>0</v>
      </c>
      <c r="H12" s="12">
        <v>145931.76</v>
      </c>
      <c r="I12" s="12">
        <v>0</v>
      </c>
      <c r="J12" s="12">
        <v>509034.64</v>
      </c>
      <c r="K12" s="12">
        <v>174190.44</v>
      </c>
      <c r="L12" s="12">
        <v>0</v>
      </c>
      <c r="M12" s="12">
        <v>341426.07</v>
      </c>
      <c r="N12" s="12">
        <v>0</v>
      </c>
      <c r="O12" s="12">
        <v>784460.33</v>
      </c>
      <c r="P12" s="12">
        <v>0</v>
      </c>
      <c r="Q12" s="12">
        <v>0</v>
      </c>
      <c r="R12" s="13">
        <f t="shared" ref="R12:R21" si="0">E12+F12+G12+H12+I12+J12+K12+L12+M12+N12+O12+P12+Q12</f>
        <v>1955043.2400000002</v>
      </c>
    </row>
    <row r="13" spans="1:18" ht="25.5" customHeight="1" x14ac:dyDescent="0.2">
      <c r="A13" s="14" t="s">
        <v>23</v>
      </c>
      <c r="B13" s="15"/>
      <c r="C13" s="50" t="s">
        <v>24</v>
      </c>
      <c r="D13" s="51"/>
      <c r="E13" s="13">
        <f t="shared" ref="E13:Q13" si="1">E14+E15</f>
        <v>0</v>
      </c>
      <c r="F13" s="13">
        <f t="shared" si="1"/>
        <v>0</v>
      </c>
      <c r="G13" s="13">
        <f t="shared" si="1"/>
        <v>0</v>
      </c>
      <c r="H13" s="13">
        <f t="shared" si="1"/>
        <v>0</v>
      </c>
      <c r="I13" s="13">
        <f t="shared" si="1"/>
        <v>0</v>
      </c>
      <c r="J13" s="13">
        <f t="shared" si="1"/>
        <v>1114.6400000000001</v>
      </c>
      <c r="K13" s="13">
        <f t="shared" si="1"/>
        <v>0</v>
      </c>
      <c r="L13" s="13">
        <f t="shared" si="1"/>
        <v>0</v>
      </c>
      <c r="M13" s="13">
        <f t="shared" si="1"/>
        <v>0</v>
      </c>
      <c r="N13" s="13">
        <f t="shared" si="1"/>
        <v>0</v>
      </c>
      <c r="O13" s="13">
        <f t="shared" si="1"/>
        <v>558.03</v>
      </c>
      <c r="P13" s="13">
        <f t="shared" si="1"/>
        <v>0</v>
      </c>
      <c r="Q13" s="13">
        <f t="shared" si="1"/>
        <v>0</v>
      </c>
      <c r="R13" s="13">
        <f t="shared" si="0"/>
        <v>1672.67</v>
      </c>
    </row>
    <row r="14" spans="1:18" ht="25.5" customHeight="1" x14ac:dyDescent="0.2">
      <c r="A14" s="17" t="s">
        <v>25</v>
      </c>
      <c r="B14" s="18"/>
      <c r="C14" s="19"/>
      <c r="D14" s="16" t="s">
        <v>26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1114.6400000000001</v>
      </c>
      <c r="K14" s="12">
        <v>0</v>
      </c>
      <c r="L14" s="12">
        <v>0</v>
      </c>
      <c r="M14" s="12">
        <v>0</v>
      </c>
      <c r="N14" s="12">
        <v>0</v>
      </c>
      <c r="O14" s="12">
        <v>558.03</v>
      </c>
      <c r="P14" s="12">
        <v>0</v>
      </c>
      <c r="Q14" s="12">
        <v>0</v>
      </c>
      <c r="R14" s="13">
        <f t="shared" si="0"/>
        <v>1672.67</v>
      </c>
    </row>
    <row r="15" spans="1:18" ht="25.5" customHeight="1" x14ac:dyDescent="0.2">
      <c r="A15" s="20" t="s">
        <v>27</v>
      </c>
      <c r="B15" s="19"/>
      <c r="C15" s="19"/>
      <c r="D15" s="21" t="s">
        <v>28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3">
        <f t="shared" si="0"/>
        <v>0</v>
      </c>
    </row>
    <row r="16" spans="1:18" ht="51" customHeight="1" x14ac:dyDescent="0.2">
      <c r="A16" s="14" t="s">
        <v>29</v>
      </c>
      <c r="B16" s="52" t="s">
        <v>30</v>
      </c>
      <c r="C16" s="50"/>
      <c r="D16" s="51"/>
      <c r="E16" s="13">
        <f t="shared" ref="E16:Q16" si="2">E17+E18+E19</f>
        <v>0</v>
      </c>
      <c r="F16" s="13">
        <f t="shared" si="2"/>
        <v>0</v>
      </c>
      <c r="G16" s="13">
        <f t="shared" si="2"/>
        <v>0</v>
      </c>
      <c r="H16" s="13">
        <f t="shared" si="2"/>
        <v>0</v>
      </c>
      <c r="I16" s="13">
        <f t="shared" si="2"/>
        <v>0</v>
      </c>
      <c r="J16" s="13">
        <f t="shared" si="2"/>
        <v>0</v>
      </c>
      <c r="K16" s="13">
        <f t="shared" si="2"/>
        <v>0</v>
      </c>
      <c r="L16" s="13">
        <f t="shared" si="2"/>
        <v>0</v>
      </c>
      <c r="M16" s="13">
        <f t="shared" si="2"/>
        <v>0</v>
      </c>
      <c r="N16" s="13">
        <f t="shared" si="2"/>
        <v>0</v>
      </c>
      <c r="O16" s="13">
        <f t="shared" si="2"/>
        <v>0</v>
      </c>
      <c r="P16" s="13">
        <f t="shared" si="2"/>
        <v>0</v>
      </c>
      <c r="Q16" s="13">
        <f t="shared" si="2"/>
        <v>0</v>
      </c>
      <c r="R16" s="13">
        <f t="shared" si="0"/>
        <v>0</v>
      </c>
    </row>
    <row r="17" spans="1:18" ht="12.75" customHeight="1" x14ac:dyDescent="0.2">
      <c r="A17" s="20" t="s">
        <v>31</v>
      </c>
      <c r="B17" s="14"/>
      <c r="C17" s="19"/>
      <c r="D17" s="16" t="s">
        <v>32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3">
        <f t="shared" si="0"/>
        <v>0</v>
      </c>
    </row>
    <row r="18" spans="1:18" ht="12.75" customHeight="1" x14ac:dyDescent="0.2">
      <c r="A18" s="14" t="s">
        <v>33</v>
      </c>
      <c r="B18" s="14"/>
      <c r="C18" s="19"/>
      <c r="D18" s="16" t="s">
        <v>34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3">
        <f t="shared" si="0"/>
        <v>0</v>
      </c>
    </row>
    <row r="19" spans="1:18" ht="12.75" customHeight="1" x14ac:dyDescent="0.2">
      <c r="A19" s="14" t="s">
        <v>35</v>
      </c>
      <c r="B19" s="14"/>
      <c r="C19" s="19"/>
      <c r="D19" s="16" t="s">
        <v>36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3">
        <f t="shared" si="0"/>
        <v>0</v>
      </c>
    </row>
    <row r="20" spans="1:18" ht="15" customHeight="1" x14ac:dyDescent="0.2">
      <c r="A20" s="14" t="s">
        <v>37</v>
      </c>
      <c r="B20" s="15"/>
      <c r="C20" s="50" t="s">
        <v>38</v>
      </c>
      <c r="D20" s="51"/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3">
        <f t="shared" si="0"/>
        <v>0</v>
      </c>
    </row>
    <row r="21" spans="1:18" ht="54.75" customHeight="1" x14ac:dyDescent="0.2">
      <c r="A21" s="11" t="s">
        <v>39</v>
      </c>
      <c r="B21" s="53" t="s">
        <v>40</v>
      </c>
      <c r="C21" s="54"/>
      <c r="D21" s="55"/>
      <c r="E21" s="13">
        <f t="shared" ref="E21:Q21" si="3">E12+E13+E16+E20</f>
        <v>0</v>
      </c>
      <c r="F21" s="13">
        <f t="shared" si="3"/>
        <v>0</v>
      </c>
      <c r="G21" s="13">
        <f t="shared" si="3"/>
        <v>0</v>
      </c>
      <c r="H21" s="13">
        <f t="shared" si="3"/>
        <v>145931.76</v>
      </c>
      <c r="I21" s="13">
        <f t="shared" si="3"/>
        <v>0</v>
      </c>
      <c r="J21" s="13">
        <f t="shared" si="3"/>
        <v>510149.28</v>
      </c>
      <c r="K21" s="13">
        <f t="shared" si="3"/>
        <v>174190.44</v>
      </c>
      <c r="L21" s="13">
        <f t="shared" si="3"/>
        <v>0</v>
      </c>
      <c r="M21" s="13">
        <f t="shared" si="3"/>
        <v>341426.07</v>
      </c>
      <c r="N21" s="13">
        <f t="shared" si="3"/>
        <v>0</v>
      </c>
      <c r="O21" s="13">
        <f t="shared" si="3"/>
        <v>785018.36</v>
      </c>
      <c r="P21" s="13">
        <f t="shared" si="3"/>
        <v>0</v>
      </c>
      <c r="Q21" s="13">
        <f t="shared" si="3"/>
        <v>0</v>
      </c>
      <c r="R21" s="13">
        <f t="shared" si="0"/>
        <v>1956715.9100000001</v>
      </c>
    </row>
    <row r="22" spans="1:18" ht="39.75" customHeight="1" x14ac:dyDescent="0.2">
      <c r="A22" s="11" t="s">
        <v>41</v>
      </c>
      <c r="B22" s="56" t="s">
        <v>42</v>
      </c>
      <c r="C22" s="57"/>
      <c r="D22" s="58"/>
      <c r="E22" s="9" t="s">
        <v>43</v>
      </c>
      <c r="F22" s="12">
        <v>0</v>
      </c>
      <c r="G22" s="12">
        <v>0</v>
      </c>
      <c r="H22" s="12">
        <v>-132757.09</v>
      </c>
      <c r="I22" s="12">
        <v>0</v>
      </c>
      <c r="J22" s="12">
        <v>-359008.14</v>
      </c>
      <c r="K22" s="12">
        <v>-92208.93</v>
      </c>
      <c r="L22" s="12">
        <v>0</v>
      </c>
      <c r="M22" s="12">
        <v>-236534.09</v>
      </c>
      <c r="N22" s="22" t="s">
        <v>43</v>
      </c>
      <c r="O22" s="12">
        <v>-480018.43</v>
      </c>
      <c r="P22" s="13" t="s">
        <v>43</v>
      </c>
      <c r="Q22" s="13" t="s">
        <v>43</v>
      </c>
      <c r="R22" s="13">
        <f t="shared" ref="R22:R30" si="4">F22+G22+H22+I22+J22+K22+L22+M22+O22</f>
        <v>-1300526.68</v>
      </c>
    </row>
    <row r="23" spans="1:18" ht="39.75" customHeight="1" x14ac:dyDescent="0.2">
      <c r="A23" s="20" t="s">
        <v>44</v>
      </c>
      <c r="B23" s="14"/>
      <c r="C23" s="50" t="s">
        <v>45</v>
      </c>
      <c r="D23" s="51"/>
      <c r="E23" s="23" t="s">
        <v>43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22" t="s">
        <v>43</v>
      </c>
      <c r="O23" s="12">
        <v>0</v>
      </c>
      <c r="P23" s="22" t="s">
        <v>43</v>
      </c>
      <c r="Q23" s="22" t="s">
        <v>43</v>
      </c>
      <c r="R23" s="13">
        <f t="shared" si="4"/>
        <v>0</v>
      </c>
    </row>
    <row r="24" spans="1:18" ht="38.25" customHeight="1" x14ac:dyDescent="0.2">
      <c r="A24" s="20" t="s">
        <v>46</v>
      </c>
      <c r="B24" s="14"/>
      <c r="C24" s="50" t="s">
        <v>47</v>
      </c>
      <c r="D24" s="51"/>
      <c r="E24" s="23" t="s">
        <v>43</v>
      </c>
      <c r="F24" s="12">
        <v>0</v>
      </c>
      <c r="G24" s="12">
        <v>0</v>
      </c>
      <c r="H24" s="12">
        <v>-416.02</v>
      </c>
      <c r="I24" s="12">
        <v>0</v>
      </c>
      <c r="J24" s="12">
        <v>-4456.29</v>
      </c>
      <c r="K24" s="12">
        <v>-3505.84</v>
      </c>
      <c r="L24" s="12">
        <v>0</v>
      </c>
      <c r="M24" s="12">
        <v>-5842.77</v>
      </c>
      <c r="N24" s="22" t="s">
        <v>43</v>
      </c>
      <c r="O24" s="12">
        <v>-20022.72</v>
      </c>
      <c r="P24" s="22" t="s">
        <v>43</v>
      </c>
      <c r="Q24" s="22" t="s">
        <v>43</v>
      </c>
      <c r="R24" s="13">
        <f t="shared" si="4"/>
        <v>-34243.64</v>
      </c>
    </row>
    <row r="25" spans="1:18" ht="51" customHeight="1" x14ac:dyDescent="0.2">
      <c r="A25" s="20" t="s">
        <v>48</v>
      </c>
      <c r="B25" s="14"/>
      <c r="C25" s="50" t="s">
        <v>49</v>
      </c>
      <c r="D25" s="51"/>
      <c r="E25" s="23" t="s">
        <v>43</v>
      </c>
      <c r="F25" s="13">
        <f t="shared" ref="F25:M25" si="5">F26+F27+F28</f>
        <v>0</v>
      </c>
      <c r="G25" s="13">
        <f t="shared" si="5"/>
        <v>0</v>
      </c>
      <c r="H25" s="13">
        <f t="shared" si="5"/>
        <v>0</v>
      </c>
      <c r="I25" s="13">
        <f t="shared" si="5"/>
        <v>0</v>
      </c>
      <c r="J25" s="13">
        <f t="shared" si="5"/>
        <v>0</v>
      </c>
      <c r="K25" s="13">
        <f t="shared" si="5"/>
        <v>0</v>
      </c>
      <c r="L25" s="13">
        <f t="shared" si="5"/>
        <v>0</v>
      </c>
      <c r="M25" s="13">
        <f t="shared" si="5"/>
        <v>0</v>
      </c>
      <c r="N25" s="22" t="s">
        <v>43</v>
      </c>
      <c r="O25" s="13">
        <f>O26+O27+O28</f>
        <v>0</v>
      </c>
      <c r="P25" s="22" t="s">
        <v>43</v>
      </c>
      <c r="Q25" s="22" t="s">
        <v>43</v>
      </c>
      <c r="R25" s="13">
        <f t="shared" si="4"/>
        <v>0</v>
      </c>
    </row>
    <row r="26" spans="1:18" ht="12.75" customHeight="1" x14ac:dyDescent="0.2">
      <c r="A26" s="24" t="s">
        <v>50</v>
      </c>
      <c r="B26" s="25"/>
      <c r="C26" s="26"/>
      <c r="D26" s="27" t="s">
        <v>32</v>
      </c>
      <c r="E26" s="23" t="s">
        <v>43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22" t="s">
        <v>43</v>
      </c>
      <c r="O26" s="12">
        <v>0</v>
      </c>
      <c r="P26" s="22" t="s">
        <v>43</v>
      </c>
      <c r="Q26" s="22" t="s">
        <v>43</v>
      </c>
      <c r="R26" s="13">
        <f t="shared" si="4"/>
        <v>0</v>
      </c>
    </row>
    <row r="27" spans="1:18" ht="12.75" customHeight="1" x14ac:dyDescent="0.2">
      <c r="A27" s="24" t="s">
        <v>51</v>
      </c>
      <c r="B27" s="25"/>
      <c r="C27" s="26"/>
      <c r="D27" s="27" t="s">
        <v>34</v>
      </c>
      <c r="E27" s="23" t="s">
        <v>43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22" t="s">
        <v>43</v>
      </c>
      <c r="O27" s="12">
        <v>0</v>
      </c>
      <c r="P27" s="22" t="s">
        <v>43</v>
      </c>
      <c r="Q27" s="22" t="s">
        <v>43</v>
      </c>
      <c r="R27" s="13">
        <f t="shared" si="4"/>
        <v>0</v>
      </c>
    </row>
    <row r="28" spans="1:18" ht="12.75" customHeight="1" x14ac:dyDescent="0.2">
      <c r="A28" s="24" t="s">
        <v>52</v>
      </c>
      <c r="B28" s="25"/>
      <c r="C28" s="26"/>
      <c r="D28" s="27" t="s">
        <v>36</v>
      </c>
      <c r="E28" s="23" t="s">
        <v>43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22" t="s">
        <v>43</v>
      </c>
      <c r="O28" s="12">
        <v>0</v>
      </c>
      <c r="P28" s="22" t="s">
        <v>43</v>
      </c>
      <c r="Q28" s="22" t="s">
        <v>43</v>
      </c>
      <c r="R28" s="13">
        <f t="shared" si="4"/>
        <v>0</v>
      </c>
    </row>
    <row r="29" spans="1:18" ht="15" customHeight="1" x14ac:dyDescent="0.2">
      <c r="A29" s="20" t="s">
        <v>53</v>
      </c>
      <c r="B29" s="25"/>
      <c r="C29" s="59" t="s">
        <v>38</v>
      </c>
      <c r="D29" s="60"/>
      <c r="E29" s="23" t="s">
        <v>43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22" t="s">
        <v>43</v>
      </c>
      <c r="O29" s="12">
        <v>0</v>
      </c>
      <c r="P29" s="22" t="s">
        <v>43</v>
      </c>
      <c r="Q29" s="22" t="s">
        <v>43</v>
      </c>
      <c r="R29" s="13">
        <f t="shared" si="4"/>
        <v>0</v>
      </c>
    </row>
    <row r="30" spans="1:18" ht="54.75" customHeight="1" x14ac:dyDescent="0.2">
      <c r="A30" s="11" t="s">
        <v>54</v>
      </c>
      <c r="B30" s="56" t="s">
        <v>55</v>
      </c>
      <c r="C30" s="57"/>
      <c r="D30" s="58"/>
      <c r="E30" s="9" t="s">
        <v>43</v>
      </c>
      <c r="F30" s="13">
        <f t="shared" ref="F30:M30" si="6">-(-F22+F23-F24-F25+F29)</f>
        <v>0</v>
      </c>
      <c r="G30" s="13">
        <f t="shared" si="6"/>
        <v>0</v>
      </c>
      <c r="H30" s="13">
        <f t="shared" si="6"/>
        <v>-133173.10999999999</v>
      </c>
      <c r="I30" s="13">
        <f t="shared" si="6"/>
        <v>0</v>
      </c>
      <c r="J30" s="13">
        <f t="shared" si="6"/>
        <v>-363464.43</v>
      </c>
      <c r="K30" s="13">
        <f t="shared" si="6"/>
        <v>-95714.76999999999</v>
      </c>
      <c r="L30" s="13">
        <f t="shared" si="6"/>
        <v>0</v>
      </c>
      <c r="M30" s="13">
        <f t="shared" si="6"/>
        <v>-242376.86</v>
      </c>
      <c r="N30" s="22" t="s">
        <v>43</v>
      </c>
      <c r="O30" s="13">
        <f>-(-O22+O23-O24-O25+O29)</f>
        <v>-500041.15</v>
      </c>
      <c r="P30" s="22" t="s">
        <v>43</v>
      </c>
      <c r="Q30" s="22" t="s">
        <v>43</v>
      </c>
      <c r="R30" s="13">
        <f t="shared" si="4"/>
        <v>-1334770.3199999998</v>
      </c>
    </row>
    <row r="31" spans="1:18" ht="39.75" customHeight="1" x14ac:dyDescent="0.2">
      <c r="A31" s="11" t="s">
        <v>56</v>
      </c>
      <c r="B31" s="61" t="s">
        <v>57</v>
      </c>
      <c r="C31" s="62"/>
      <c r="D31" s="63"/>
      <c r="E31" s="9" t="s">
        <v>43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23" t="s">
        <v>43</v>
      </c>
      <c r="O31" s="12">
        <v>0</v>
      </c>
      <c r="P31" s="12">
        <v>0</v>
      </c>
      <c r="Q31" s="12">
        <v>0</v>
      </c>
      <c r="R31" s="13">
        <f t="shared" ref="R31:R40" si="7">F31+G31+H31+I31+J31+K31+L31+M31+O31+P31+Q31</f>
        <v>0</v>
      </c>
    </row>
    <row r="32" spans="1:18" ht="39.75" customHeight="1" x14ac:dyDescent="0.2">
      <c r="A32" s="20" t="s">
        <v>58</v>
      </c>
      <c r="B32" s="14"/>
      <c r="C32" s="50" t="s">
        <v>59</v>
      </c>
      <c r="D32" s="51"/>
      <c r="E32" s="23" t="s">
        <v>43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23" t="s">
        <v>43</v>
      </c>
      <c r="O32" s="12">
        <v>0</v>
      </c>
      <c r="P32" s="12">
        <v>0</v>
      </c>
      <c r="Q32" s="12">
        <v>0</v>
      </c>
      <c r="R32" s="13">
        <f t="shared" si="7"/>
        <v>0</v>
      </c>
    </row>
    <row r="33" spans="1:18" ht="29.25" customHeight="1" x14ac:dyDescent="0.2">
      <c r="A33" s="20" t="s">
        <v>60</v>
      </c>
      <c r="B33" s="14"/>
      <c r="C33" s="50" t="s">
        <v>61</v>
      </c>
      <c r="D33" s="51"/>
      <c r="E33" s="28" t="s">
        <v>43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23" t="s">
        <v>43</v>
      </c>
      <c r="O33" s="12">
        <v>0</v>
      </c>
      <c r="P33" s="12">
        <v>0</v>
      </c>
      <c r="Q33" s="12">
        <v>0</v>
      </c>
      <c r="R33" s="13">
        <f t="shared" si="7"/>
        <v>0</v>
      </c>
    </row>
    <row r="34" spans="1:18" ht="39.75" customHeight="1" x14ac:dyDescent="0.2">
      <c r="A34" s="20" t="s">
        <v>62</v>
      </c>
      <c r="B34" s="14"/>
      <c r="C34" s="50" t="s">
        <v>63</v>
      </c>
      <c r="D34" s="51"/>
      <c r="E34" s="23" t="s">
        <v>43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23" t="s">
        <v>43</v>
      </c>
      <c r="O34" s="12">
        <v>0</v>
      </c>
      <c r="P34" s="12">
        <v>0</v>
      </c>
      <c r="Q34" s="12">
        <v>0</v>
      </c>
      <c r="R34" s="13">
        <f t="shared" si="7"/>
        <v>0</v>
      </c>
    </row>
    <row r="35" spans="1:18" ht="45.75" customHeight="1" x14ac:dyDescent="0.2">
      <c r="A35" s="20" t="s">
        <v>64</v>
      </c>
      <c r="B35" s="14"/>
      <c r="C35" s="50" t="s">
        <v>65</v>
      </c>
      <c r="D35" s="51"/>
      <c r="E35" s="23" t="s">
        <v>43</v>
      </c>
      <c r="F35" s="13">
        <f t="shared" ref="F35:M35" si="8">F36+F37+F38</f>
        <v>0</v>
      </c>
      <c r="G35" s="13">
        <f t="shared" si="8"/>
        <v>0</v>
      </c>
      <c r="H35" s="13">
        <f t="shared" si="8"/>
        <v>0</v>
      </c>
      <c r="I35" s="13">
        <f t="shared" si="8"/>
        <v>0</v>
      </c>
      <c r="J35" s="13">
        <f t="shared" si="8"/>
        <v>0</v>
      </c>
      <c r="K35" s="13">
        <f t="shared" si="8"/>
        <v>0</v>
      </c>
      <c r="L35" s="13">
        <f t="shared" si="8"/>
        <v>0</v>
      </c>
      <c r="M35" s="13">
        <f t="shared" si="8"/>
        <v>0</v>
      </c>
      <c r="N35" s="23" t="s">
        <v>43</v>
      </c>
      <c r="O35" s="13">
        <f>O36+O37+O38</f>
        <v>0</v>
      </c>
      <c r="P35" s="13">
        <f>P36+P37+P38</f>
        <v>0</v>
      </c>
      <c r="Q35" s="13">
        <f>Q36+Q37+Q38</f>
        <v>0</v>
      </c>
      <c r="R35" s="13">
        <f t="shared" si="7"/>
        <v>0</v>
      </c>
    </row>
    <row r="36" spans="1:18" ht="12.75" customHeight="1" x14ac:dyDescent="0.2">
      <c r="A36" s="24" t="s">
        <v>66</v>
      </c>
      <c r="B36" s="25"/>
      <c r="C36" s="26"/>
      <c r="D36" s="27" t="s">
        <v>32</v>
      </c>
      <c r="E36" s="23" t="s">
        <v>43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23" t="s">
        <v>43</v>
      </c>
      <c r="O36" s="12">
        <v>0</v>
      </c>
      <c r="P36" s="12">
        <v>0</v>
      </c>
      <c r="Q36" s="12">
        <v>0</v>
      </c>
      <c r="R36" s="13">
        <f t="shared" si="7"/>
        <v>0</v>
      </c>
    </row>
    <row r="37" spans="1:18" ht="12.75" customHeight="1" x14ac:dyDescent="0.2">
      <c r="A37" s="24" t="s">
        <v>67</v>
      </c>
      <c r="B37" s="25"/>
      <c r="C37" s="26"/>
      <c r="D37" s="27" t="s">
        <v>34</v>
      </c>
      <c r="E37" s="23" t="s">
        <v>43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23" t="s">
        <v>43</v>
      </c>
      <c r="O37" s="12">
        <v>0</v>
      </c>
      <c r="P37" s="12">
        <v>0</v>
      </c>
      <c r="Q37" s="12">
        <v>0</v>
      </c>
      <c r="R37" s="13">
        <f t="shared" si="7"/>
        <v>0</v>
      </c>
    </row>
    <row r="38" spans="1:18" ht="12.75" customHeight="1" x14ac:dyDescent="0.2">
      <c r="A38" s="24" t="s">
        <v>68</v>
      </c>
      <c r="B38" s="25"/>
      <c r="C38" s="26"/>
      <c r="D38" s="27" t="s">
        <v>36</v>
      </c>
      <c r="E38" s="23" t="s">
        <v>43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23" t="s">
        <v>43</v>
      </c>
      <c r="O38" s="12">
        <v>0</v>
      </c>
      <c r="P38" s="12">
        <v>0</v>
      </c>
      <c r="Q38" s="12">
        <v>0</v>
      </c>
      <c r="R38" s="13">
        <f t="shared" si="7"/>
        <v>0</v>
      </c>
    </row>
    <row r="39" spans="1:18" ht="15" customHeight="1" x14ac:dyDescent="0.2">
      <c r="A39" s="20" t="s">
        <v>69</v>
      </c>
      <c r="B39" s="25"/>
      <c r="C39" s="59" t="s">
        <v>38</v>
      </c>
      <c r="D39" s="60"/>
      <c r="E39" s="23" t="s">
        <v>43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23" t="s">
        <v>43</v>
      </c>
      <c r="O39" s="12">
        <v>0</v>
      </c>
      <c r="P39" s="12">
        <v>0</v>
      </c>
      <c r="Q39" s="12">
        <v>0</v>
      </c>
      <c r="R39" s="13">
        <f t="shared" si="7"/>
        <v>0</v>
      </c>
    </row>
    <row r="40" spans="1:18" ht="54.75" customHeight="1" x14ac:dyDescent="0.2">
      <c r="A40" s="11" t="s">
        <v>70</v>
      </c>
      <c r="B40" s="56" t="s">
        <v>71</v>
      </c>
      <c r="C40" s="57"/>
      <c r="D40" s="58"/>
      <c r="E40" s="9" t="s">
        <v>43</v>
      </c>
      <c r="F40" s="13">
        <f t="shared" ref="F40:M40" si="9">F31+F32+F33-F34-F35+F39</f>
        <v>0</v>
      </c>
      <c r="G40" s="13">
        <f t="shared" si="9"/>
        <v>0</v>
      </c>
      <c r="H40" s="13">
        <f t="shared" si="9"/>
        <v>0</v>
      </c>
      <c r="I40" s="13">
        <f t="shared" si="9"/>
        <v>0</v>
      </c>
      <c r="J40" s="13">
        <f t="shared" si="9"/>
        <v>0</v>
      </c>
      <c r="K40" s="13">
        <f t="shared" si="9"/>
        <v>0</v>
      </c>
      <c r="L40" s="13">
        <f t="shared" si="9"/>
        <v>0</v>
      </c>
      <c r="M40" s="13">
        <f t="shared" si="9"/>
        <v>0</v>
      </c>
      <c r="N40" s="23" t="s">
        <v>43</v>
      </c>
      <c r="O40" s="13">
        <f>O31+O32+O33-O34-O35+O39</f>
        <v>0</v>
      </c>
      <c r="P40" s="13">
        <f>P31+P32+P33-P34-P35+P39</f>
        <v>0</v>
      </c>
      <c r="Q40" s="13">
        <f>Q31+Q32+Q33-Q34-Q35+Q39</f>
        <v>0</v>
      </c>
      <c r="R40" s="13">
        <f t="shared" si="7"/>
        <v>0</v>
      </c>
    </row>
    <row r="41" spans="1:18" ht="30.75" customHeight="1" x14ac:dyDescent="0.2">
      <c r="A41" s="11" t="s">
        <v>72</v>
      </c>
      <c r="B41" s="61" t="s">
        <v>73</v>
      </c>
      <c r="C41" s="62"/>
      <c r="D41" s="65"/>
      <c r="E41" s="12">
        <v>0</v>
      </c>
      <c r="F41" s="9" t="s">
        <v>43</v>
      </c>
      <c r="G41" s="9" t="s">
        <v>43</v>
      </c>
      <c r="H41" s="9" t="s">
        <v>43</v>
      </c>
      <c r="I41" s="12">
        <v>0</v>
      </c>
      <c r="J41" s="9" t="s">
        <v>43</v>
      </c>
      <c r="K41" s="9" t="s">
        <v>43</v>
      </c>
      <c r="L41" s="12">
        <v>0</v>
      </c>
      <c r="M41" s="9" t="s">
        <v>43</v>
      </c>
      <c r="N41" s="12">
        <v>0</v>
      </c>
      <c r="O41" s="9" t="s">
        <v>43</v>
      </c>
      <c r="P41" s="9" t="s">
        <v>43</v>
      </c>
      <c r="Q41" s="9" t="s">
        <v>43</v>
      </c>
      <c r="R41" s="13">
        <f>E41+I41+L41+N41</f>
        <v>0</v>
      </c>
    </row>
    <row r="42" spans="1:18" ht="45" customHeight="1" x14ac:dyDescent="0.2">
      <c r="A42" s="20" t="s">
        <v>74</v>
      </c>
      <c r="B42" s="52" t="s">
        <v>75</v>
      </c>
      <c r="C42" s="66"/>
      <c r="D42" s="67"/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3">
        <f>E42+F42+G42+H42+I42+J42+K42+L42+M42+N42+O42+P42+Q42</f>
        <v>0</v>
      </c>
    </row>
    <row r="43" spans="1:18" ht="39.75" customHeight="1" x14ac:dyDescent="0.2">
      <c r="A43" s="20" t="s">
        <v>76</v>
      </c>
      <c r="B43" s="14"/>
      <c r="C43" s="50" t="s">
        <v>77</v>
      </c>
      <c r="D43" s="51"/>
      <c r="E43" s="12">
        <v>0</v>
      </c>
      <c r="F43" s="23" t="s">
        <v>43</v>
      </c>
      <c r="G43" s="23" t="s">
        <v>43</v>
      </c>
      <c r="H43" s="23" t="s">
        <v>43</v>
      </c>
      <c r="I43" s="12">
        <v>0</v>
      </c>
      <c r="J43" s="23" t="s">
        <v>43</v>
      </c>
      <c r="K43" s="23" t="s">
        <v>43</v>
      </c>
      <c r="L43" s="12">
        <v>0</v>
      </c>
      <c r="M43" s="23" t="s">
        <v>43</v>
      </c>
      <c r="N43" s="12">
        <v>0</v>
      </c>
      <c r="O43" s="23" t="s">
        <v>43</v>
      </c>
      <c r="P43" s="23" t="s">
        <v>43</v>
      </c>
      <c r="Q43" s="23" t="s">
        <v>43</v>
      </c>
      <c r="R43" s="13">
        <f t="shared" ref="R43:R49" si="10">E43+I43+L43+N43</f>
        <v>0</v>
      </c>
    </row>
    <row r="44" spans="1:18" ht="45" customHeight="1" x14ac:dyDescent="0.2">
      <c r="A44" s="20" t="s">
        <v>78</v>
      </c>
      <c r="B44" s="18"/>
      <c r="C44" s="50" t="s">
        <v>79</v>
      </c>
      <c r="D44" s="51"/>
      <c r="E44" s="13">
        <f>E45+E46+E47</f>
        <v>0</v>
      </c>
      <c r="F44" s="23" t="s">
        <v>43</v>
      </c>
      <c r="G44" s="23" t="s">
        <v>43</v>
      </c>
      <c r="H44" s="23" t="s">
        <v>43</v>
      </c>
      <c r="I44" s="13">
        <f>I45+I46+I47</f>
        <v>0</v>
      </c>
      <c r="J44" s="23" t="s">
        <v>43</v>
      </c>
      <c r="K44" s="23" t="s">
        <v>43</v>
      </c>
      <c r="L44" s="13">
        <f>L45+L46+L47</f>
        <v>0</v>
      </c>
      <c r="M44" s="23" t="s">
        <v>43</v>
      </c>
      <c r="N44" s="13">
        <f>N45+N46+N47</f>
        <v>0</v>
      </c>
      <c r="O44" s="23" t="s">
        <v>43</v>
      </c>
      <c r="P44" s="23" t="s">
        <v>43</v>
      </c>
      <c r="Q44" s="23" t="s">
        <v>43</v>
      </c>
      <c r="R44" s="13">
        <f t="shared" si="10"/>
        <v>0</v>
      </c>
    </row>
    <row r="45" spans="1:18" ht="12.75" customHeight="1" x14ac:dyDescent="0.2">
      <c r="A45" s="24" t="s">
        <v>80</v>
      </c>
      <c r="B45" s="29"/>
      <c r="C45" s="26"/>
      <c r="D45" s="27" t="s">
        <v>81</v>
      </c>
      <c r="E45" s="12">
        <v>0</v>
      </c>
      <c r="F45" s="23" t="s">
        <v>43</v>
      </c>
      <c r="G45" s="23" t="s">
        <v>43</v>
      </c>
      <c r="H45" s="23" t="s">
        <v>43</v>
      </c>
      <c r="I45" s="12">
        <v>0</v>
      </c>
      <c r="J45" s="23" t="s">
        <v>43</v>
      </c>
      <c r="K45" s="23" t="s">
        <v>43</v>
      </c>
      <c r="L45" s="13">
        <v>0</v>
      </c>
      <c r="M45" s="23" t="s">
        <v>43</v>
      </c>
      <c r="N45" s="13">
        <v>0</v>
      </c>
      <c r="O45" s="23" t="s">
        <v>43</v>
      </c>
      <c r="P45" s="23" t="s">
        <v>43</v>
      </c>
      <c r="Q45" s="23" t="s">
        <v>43</v>
      </c>
      <c r="R45" s="13">
        <f t="shared" si="10"/>
        <v>0</v>
      </c>
    </row>
    <row r="46" spans="1:18" ht="12.75" customHeight="1" x14ac:dyDescent="0.2">
      <c r="A46" s="24" t="s">
        <v>82</v>
      </c>
      <c r="B46" s="29"/>
      <c r="C46" s="26"/>
      <c r="D46" s="27" t="s">
        <v>83</v>
      </c>
      <c r="E46" s="12">
        <v>0</v>
      </c>
      <c r="F46" s="23" t="s">
        <v>43</v>
      </c>
      <c r="G46" s="23" t="s">
        <v>43</v>
      </c>
      <c r="H46" s="23" t="s">
        <v>43</v>
      </c>
      <c r="I46" s="12">
        <v>0</v>
      </c>
      <c r="J46" s="23" t="s">
        <v>43</v>
      </c>
      <c r="K46" s="23" t="s">
        <v>43</v>
      </c>
      <c r="L46" s="13">
        <v>0</v>
      </c>
      <c r="M46" s="23" t="s">
        <v>43</v>
      </c>
      <c r="N46" s="13">
        <v>0</v>
      </c>
      <c r="O46" s="23" t="s">
        <v>43</v>
      </c>
      <c r="P46" s="23" t="s">
        <v>43</v>
      </c>
      <c r="Q46" s="23" t="s">
        <v>43</v>
      </c>
      <c r="R46" s="13">
        <f t="shared" si="10"/>
        <v>0</v>
      </c>
    </row>
    <row r="47" spans="1:18" ht="12.75" customHeight="1" x14ac:dyDescent="0.2">
      <c r="A47" s="24" t="s">
        <v>84</v>
      </c>
      <c r="B47" s="29"/>
      <c r="C47" s="26"/>
      <c r="D47" s="27" t="s">
        <v>85</v>
      </c>
      <c r="E47" s="12">
        <v>0</v>
      </c>
      <c r="F47" s="23" t="s">
        <v>43</v>
      </c>
      <c r="G47" s="23" t="s">
        <v>43</v>
      </c>
      <c r="H47" s="23" t="s">
        <v>43</v>
      </c>
      <c r="I47" s="12">
        <v>0</v>
      </c>
      <c r="J47" s="23" t="s">
        <v>43</v>
      </c>
      <c r="K47" s="23" t="s">
        <v>43</v>
      </c>
      <c r="L47" s="13">
        <v>0</v>
      </c>
      <c r="M47" s="23" t="s">
        <v>43</v>
      </c>
      <c r="N47" s="13">
        <v>0</v>
      </c>
      <c r="O47" s="23" t="s">
        <v>43</v>
      </c>
      <c r="P47" s="23" t="s">
        <v>43</v>
      </c>
      <c r="Q47" s="23" t="s">
        <v>43</v>
      </c>
      <c r="R47" s="13">
        <f t="shared" si="10"/>
        <v>0</v>
      </c>
    </row>
    <row r="48" spans="1:18" ht="15" customHeight="1" x14ac:dyDescent="0.2">
      <c r="A48" s="20" t="s">
        <v>86</v>
      </c>
      <c r="B48" s="25"/>
      <c r="C48" s="59" t="s">
        <v>87</v>
      </c>
      <c r="D48" s="60"/>
      <c r="E48" s="12">
        <v>0</v>
      </c>
      <c r="F48" s="23" t="s">
        <v>43</v>
      </c>
      <c r="G48" s="23" t="s">
        <v>43</v>
      </c>
      <c r="H48" s="23" t="s">
        <v>43</v>
      </c>
      <c r="I48" s="12">
        <v>0</v>
      </c>
      <c r="J48" s="23" t="s">
        <v>43</v>
      </c>
      <c r="K48" s="23" t="s">
        <v>43</v>
      </c>
      <c r="L48" s="13">
        <v>0</v>
      </c>
      <c r="M48" s="23" t="s">
        <v>43</v>
      </c>
      <c r="N48" s="13">
        <v>0</v>
      </c>
      <c r="O48" s="23" t="s">
        <v>43</v>
      </c>
      <c r="P48" s="23" t="s">
        <v>43</v>
      </c>
      <c r="Q48" s="23" t="s">
        <v>43</v>
      </c>
      <c r="R48" s="13">
        <f t="shared" si="10"/>
        <v>0</v>
      </c>
    </row>
    <row r="49" spans="1:18" ht="41.25" customHeight="1" x14ac:dyDescent="0.2">
      <c r="A49" s="11" t="s">
        <v>88</v>
      </c>
      <c r="B49" s="56" t="s">
        <v>89</v>
      </c>
      <c r="C49" s="57"/>
      <c r="D49" s="64"/>
      <c r="E49" s="13">
        <f>E41+E42+E43-E44+E48</f>
        <v>0</v>
      </c>
      <c r="F49" s="23" t="s">
        <v>43</v>
      </c>
      <c r="G49" s="23" t="s">
        <v>43</v>
      </c>
      <c r="H49" s="23" t="s">
        <v>43</v>
      </c>
      <c r="I49" s="13">
        <f>I41+I42+I43-I44+I48</f>
        <v>0</v>
      </c>
      <c r="J49" s="23" t="s">
        <v>43</v>
      </c>
      <c r="K49" s="23" t="s">
        <v>43</v>
      </c>
      <c r="L49" s="13">
        <f>L41+L42+L43-L44+L48</f>
        <v>0</v>
      </c>
      <c r="M49" s="23" t="s">
        <v>43</v>
      </c>
      <c r="N49" s="13">
        <f>N41+N42+N43-N44+N48</f>
        <v>0</v>
      </c>
      <c r="O49" s="23" t="s">
        <v>43</v>
      </c>
      <c r="P49" s="23" t="s">
        <v>43</v>
      </c>
      <c r="Q49" s="23" t="s">
        <v>43</v>
      </c>
      <c r="R49" s="13">
        <f t="shared" si="10"/>
        <v>0</v>
      </c>
    </row>
    <row r="50" spans="1:18" ht="54.75" customHeight="1" x14ac:dyDescent="0.2">
      <c r="A50" s="11" t="s">
        <v>90</v>
      </c>
      <c r="B50" s="56" t="s">
        <v>91</v>
      </c>
      <c r="C50" s="57"/>
      <c r="D50" s="58"/>
      <c r="E50" s="13">
        <f>E21+E49</f>
        <v>0</v>
      </c>
      <c r="F50" s="13">
        <f>F21+F30-F40</f>
        <v>0</v>
      </c>
      <c r="G50" s="13">
        <f>G21+G30-G40</f>
        <v>0</v>
      </c>
      <c r="H50" s="13">
        <f>H21+H30-H40</f>
        <v>12758.650000000023</v>
      </c>
      <c r="I50" s="13">
        <f>I21+I30-I40+I49</f>
        <v>0</v>
      </c>
      <c r="J50" s="13">
        <f>J21+J30-J40</f>
        <v>146684.85000000003</v>
      </c>
      <c r="K50" s="13">
        <f>K21+K30-K40</f>
        <v>78475.670000000013</v>
      </c>
      <c r="L50" s="13">
        <f>L21+L30-L40+L49</f>
        <v>0</v>
      </c>
      <c r="M50" s="13">
        <f>M21+M30-M40</f>
        <v>99049.210000000021</v>
      </c>
      <c r="N50" s="13">
        <f>N21+N49</f>
        <v>0</v>
      </c>
      <c r="O50" s="13">
        <f>O21+O30-O40</f>
        <v>284977.20999999996</v>
      </c>
      <c r="P50" s="13">
        <f>P21-P40</f>
        <v>0</v>
      </c>
      <c r="Q50" s="13">
        <f>Q21-Q40</f>
        <v>0</v>
      </c>
      <c r="R50" s="13">
        <f>E50+F50+G50+H50+I50+J50+K50+L50+M50+N50+O50+P50+Q50</f>
        <v>621945.59000000008</v>
      </c>
    </row>
    <row r="51" spans="1:18" ht="54.75" customHeight="1" x14ac:dyDescent="0.2">
      <c r="A51" s="11" t="s">
        <v>92</v>
      </c>
      <c r="B51" s="56" t="s">
        <v>93</v>
      </c>
      <c r="C51" s="57"/>
      <c r="D51" s="58"/>
      <c r="E51" s="13">
        <f>E12+E41</f>
        <v>0</v>
      </c>
      <c r="F51" s="13">
        <f>F12+F22-F31</f>
        <v>0</v>
      </c>
      <c r="G51" s="13">
        <f>G12+G22-G31</f>
        <v>0</v>
      </c>
      <c r="H51" s="13">
        <f>H12+H22-H31</f>
        <v>13174.670000000013</v>
      </c>
      <c r="I51" s="13">
        <f>I12+I22-I31+I41</f>
        <v>0</v>
      </c>
      <c r="J51" s="13">
        <f>J12+J22-J31</f>
        <v>150026.5</v>
      </c>
      <c r="K51" s="13">
        <f>K12+K22-K31</f>
        <v>81981.510000000009</v>
      </c>
      <c r="L51" s="13">
        <f>L12+L22-L31+L41</f>
        <v>0</v>
      </c>
      <c r="M51" s="13">
        <f>M12+M22-M31</f>
        <v>104891.98000000001</v>
      </c>
      <c r="N51" s="13">
        <f>N12+N41</f>
        <v>0</v>
      </c>
      <c r="O51" s="13">
        <f>O12+O22-O31</f>
        <v>304441.89999999997</v>
      </c>
      <c r="P51" s="13">
        <f>P12-P31</f>
        <v>0</v>
      </c>
      <c r="Q51" s="13">
        <f>Q12-Q31</f>
        <v>0</v>
      </c>
      <c r="R51" s="13">
        <f>E51+F51+G51+H51+I51+J51+K51+L51+M51+N51+O51+P51+Q51</f>
        <v>654516.56000000006</v>
      </c>
    </row>
    <row r="52" spans="1:18" ht="12.75" customHeight="1" x14ac:dyDescent="0.2">
      <c r="A52" s="4" t="s">
        <v>94</v>
      </c>
      <c r="B52" s="4"/>
      <c r="C52" s="4"/>
      <c r="D52" s="4"/>
      <c r="E52" s="4"/>
      <c r="F52" s="4"/>
      <c r="G52" s="4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ht="12.75" customHeight="1" x14ac:dyDescent="0.2">
      <c r="A53" s="4" t="s">
        <v>95</v>
      </c>
      <c r="B53" s="4"/>
      <c r="C53" s="4"/>
      <c r="D53" s="4"/>
      <c r="E53" s="4"/>
      <c r="F53" s="4"/>
      <c r="G53" s="4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ht="12.75" customHeight="1" x14ac:dyDescent="0.2">
      <c r="A54" s="30" t="s">
        <v>96</v>
      </c>
      <c r="L54" s="5"/>
      <c r="M54" s="5"/>
      <c r="N54" s="5"/>
      <c r="O54" s="5"/>
      <c r="P54" s="5"/>
      <c r="Q54" s="5"/>
      <c r="R54" s="5"/>
    </row>
    <row r="55" spans="1:18" ht="12.75" customHeight="1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spans="1:18" ht="12.75" customHeight="1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1:18" ht="12.75" customHeight="1" x14ac:dyDescent="0.2">
      <c r="A57" s="4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</row>
    <row r="58" spans="1:18" ht="12.75" customHeight="1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ht="12.75" customHeight="1" x14ac:dyDescent="0.2">
      <c r="A59" s="4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1:18" ht="12.75" customHeight="1" x14ac:dyDescent="0.2">
      <c r="A60" s="4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 ht="12.75" customHeight="1" x14ac:dyDescent="0.2">
      <c r="A61" s="4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1:18" ht="12.75" customHeight="1" x14ac:dyDescent="0.2">
      <c r="A62" s="4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3" spans="1:18" ht="12.75" customHeight="1" x14ac:dyDescent="0.2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</row>
    <row r="64" spans="1:18" ht="12.75" customHeight="1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</row>
    <row r="65" spans="1:18" ht="12.75" customHeight="1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1:18" ht="12.75" customHeight="1" x14ac:dyDescent="0.2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ht="12.75" customHeight="1" x14ac:dyDescent="0.2">
      <c r="A67" s="4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 ht="12.75" customHeight="1" x14ac:dyDescent="0.2">
      <c r="A68" s="4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</sheetData>
  <mergeCells count="44">
    <mergeCell ref="I8:L8"/>
    <mergeCell ref="B51:D51"/>
    <mergeCell ref="B40:D40"/>
    <mergeCell ref="B41:D41"/>
    <mergeCell ref="B42:D42"/>
    <mergeCell ref="C43:D43"/>
    <mergeCell ref="C44:D44"/>
    <mergeCell ref="C48:D48"/>
    <mergeCell ref="C34:D34"/>
    <mergeCell ref="C35:D35"/>
    <mergeCell ref="C39:D39"/>
    <mergeCell ref="B49:D49"/>
    <mergeCell ref="B50:D50"/>
    <mergeCell ref="C29:D29"/>
    <mergeCell ref="B30:D30"/>
    <mergeCell ref="B31:D31"/>
    <mergeCell ref="C32:D32"/>
    <mergeCell ref="C33:D33"/>
    <mergeCell ref="B21:D21"/>
    <mergeCell ref="B22:D22"/>
    <mergeCell ref="C23:D23"/>
    <mergeCell ref="C24:D24"/>
    <mergeCell ref="C25:D25"/>
    <mergeCell ref="B11:D11"/>
    <mergeCell ref="B12:D12"/>
    <mergeCell ref="C13:D13"/>
    <mergeCell ref="B16:D16"/>
    <mergeCell ref="C20:D20"/>
    <mergeCell ref="A5:R5"/>
    <mergeCell ref="A7:R7"/>
    <mergeCell ref="A9:A10"/>
    <mergeCell ref="B9:D10"/>
    <mergeCell ref="E9:E10"/>
    <mergeCell ref="F9:G9"/>
    <mergeCell ref="H9:H10"/>
    <mergeCell ref="I9:I10"/>
    <mergeCell ref="J9:J10"/>
    <mergeCell ref="K9:K10"/>
    <mergeCell ref="L9:L10"/>
    <mergeCell ref="M9:M10"/>
    <mergeCell ref="N9:O9"/>
    <mergeCell ref="P9:P10"/>
    <mergeCell ref="Q9:Q10"/>
    <mergeCell ref="R9:R10"/>
  </mergeCells>
  <printOptions horizontalCentered="1"/>
  <pageMargins left="0.34375" right="0.34375" top="0.375" bottom="0.375" header="0.3125" footer="0.3125"/>
  <pageSetup paperSize="9" scale="54" fitToHeight="2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materialus turtas</vt:lpstr>
      <vt:lpstr>'materialus turtas'!Print_Area</vt:lpstr>
      <vt:lpstr>'materialus turtas'!Print_Titles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Skaistė Karpavičienė</cp:lastModifiedBy>
  <dcterms:modified xsi:type="dcterms:W3CDTF">2020-04-30T10:36:00Z</dcterms:modified>
</cp:coreProperties>
</file>