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aistė Karpavičienė\Desktop\Balansas 2020 03 ketv\"/>
    </mc:Choice>
  </mc:AlternateContent>
  <xr:revisionPtr revIDLastSave="0" documentId="13_ncr:1_{34E9204C-511D-4DB5-9D2B-DFD58563934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" sheetId="1" r:id="rId1"/>
  </sheets>
  <definedNames>
    <definedName name="_xlnm.Print_Area" localSheetId="0">'2'!$A$1:$L$82</definedName>
    <definedName name="_xlnm.Print_Titles" localSheetId="0">'2'!$13:$16</definedName>
  </definedNames>
  <calcPr calcId="181029"/>
</workbook>
</file>

<file path=xl/calcChain.xml><?xml version="1.0" encoding="utf-8"?>
<calcChain xmlns="http://schemas.openxmlformats.org/spreadsheetml/2006/main">
  <c r="I71" i="1" l="1"/>
  <c r="G30" i="1"/>
  <c r="I30" i="1"/>
  <c r="J30" i="1"/>
  <c r="L30" i="1"/>
  <c r="I38" i="1"/>
  <c r="L71" i="1"/>
  <c r="L69" i="1"/>
  <c r="L68" i="1"/>
  <c r="L67" i="1"/>
  <c r="L66" i="1"/>
  <c r="L65" i="1"/>
  <c r="L64" i="1"/>
  <c r="L63" i="1"/>
  <c r="L62" i="1"/>
  <c r="J61" i="1"/>
  <c r="L61" i="1"/>
  <c r="L60" i="1"/>
  <c r="L59" i="1"/>
  <c r="L57" i="1" s="1"/>
  <c r="L58" i="1"/>
  <c r="L56" i="1"/>
  <c r="L55" i="1"/>
  <c r="L54" i="1"/>
  <c r="L53" i="1"/>
  <c r="L52" i="1"/>
  <c r="L51" i="1"/>
  <c r="L50" i="1" s="1"/>
  <c r="J50" i="1"/>
  <c r="L49" i="1"/>
  <c r="L48" i="1"/>
  <c r="L47" i="1"/>
  <c r="L46" i="1"/>
  <c r="L45" i="1"/>
  <c r="L44" i="1"/>
  <c r="L43" i="1"/>
  <c r="L42" i="1"/>
  <c r="L41" i="1"/>
  <c r="L40" i="1"/>
  <c r="L39" i="1"/>
  <c r="L38" i="1"/>
  <c r="J37" i="1"/>
  <c r="L37" i="1"/>
  <c r="L36" i="1"/>
  <c r="L35" i="1"/>
  <c r="L34" i="1"/>
  <c r="L33" i="1"/>
  <c r="L32" i="1"/>
  <c r="L31" i="1"/>
  <c r="L29" i="1"/>
  <c r="L28" i="1"/>
  <c r="L27" i="1"/>
  <c r="L26" i="1"/>
  <c r="L25" i="1"/>
  <c r="L24" i="1"/>
  <c r="L23" i="1"/>
  <c r="L22" i="1"/>
  <c r="L21" i="1"/>
  <c r="L20" i="1"/>
  <c r="J19" i="1"/>
  <c r="J18" i="1"/>
  <c r="G50" i="1"/>
  <c r="G37" i="1"/>
  <c r="I37" i="1" s="1"/>
  <c r="G19" i="1"/>
  <c r="G18" i="1" s="1"/>
  <c r="I20" i="1"/>
  <c r="I21" i="1"/>
  <c r="I22" i="1"/>
  <c r="I23" i="1"/>
  <c r="I24" i="1"/>
  <c r="I25" i="1"/>
  <c r="I26" i="1"/>
  <c r="I27" i="1"/>
  <c r="I28" i="1"/>
  <c r="I29" i="1"/>
  <c r="I31" i="1"/>
  <c r="I32" i="1"/>
  <c r="I33" i="1"/>
  <c r="I34" i="1"/>
  <c r="I35" i="1"/>
  <c r="I36" i="1"/>
  <c r="I39" i="1"/>
  <c r="I40" i="1"/>
  <c r="I41" i="1"/>
  <c r="I42" i="1"/>
  <c r="I43" i="1"/>
  <c r="I44" i="1"/>
  <c r="I45" i="1"/>
  <c r="I46" i="1"/>
  <c r="I47" i="1"/>
  <c r="I48" i="1"/>
  <c r="I49" i="1"/>
  <c r="I51" i="1"/>
  <c r="I52" i="1"/>
  <c r="I53" i="1"/>
  <c r="I54" i="1"/>
  <c r="I55" i="1"/>
  <c r="I56" i="1"/>
  <c r="I58" i="1"/>
  <c r="I59" i="1"/>
  <c r="I57" i="1" s="1"/>
  <c r="I60" i="1"/>
  <c r="G61" i="1"/>
  <c r="G57" i="1"/>
  <c r="I62" i="1"/>
  <c r="I63" i="1"/>
  <c r="I64" i="1"/>
  <c r="I65" i="1"/>
  <c r="I66" i="1"/>
  <c r="I67" i="1"/>
  <c r="I68" i="1"/>
  <c r="I69" i="1"/>
  <c r="I61" i="1"/>
  <c r="J57" i="1"/>
  <c r="L19" i="1"/>
  <c r="J17" i="1"/>
  <c r="L17" i="1" s="1"/>
  <c r="L18" i="1"/>
  <c r="J70" i="1"/>
  <c r="J72" i="1" s="1"/>
  <c r="I50" i="1" l="1"/>
  <c r="I19" i="1"/>
  <c r="I18" i="1"/>
  <c r="G17" i="1"/>
  <c r="L70" i="1"/>
  <c r="L72" i="1" s="1"/>
  <c r="G70" i="1" l="1"/>
  <c r="G72" i="1" s="1"/>
  <c r="I17" i="1"/>
  <c r="I70" i="1" s="1"/>
  <c r="I72" i="1" s="1"/>
</calcChain>
</file>

<file path=xl/sharedStrings.xml><?xml version="1.0" encoding="utf-8"?>
<sst xmlns="http://schemas.openxmlformats.org/spreadsheetml/2006/main" count="143" uniqueCount="127">
  <si>
    <t>5-ojo VSAFAS „Pinigų srautų ataskaita“</t>
  </si>
  <si>
    <t>2 priedas</t>
  </si>
  <si>
    <t>VŠĮ ROKIŠKIO PSICHIATRIJOS LIGONINĖ</t>
  </si>
  <si>
    <t>(viešojo sektoriaus subjekto arba viešojo sektoriaus subjektų grupės pavadinimas)</t>
  </si>
  <si>
    <t>ROKIŠKIS, VYTAUTO G. NR.47, LT-42100 173222266</t>
  </si>
  <si>
    <t>(viešojo sektoriaus subjekto, parengusio pinigų srautų ataskaitą (konsoliduotąją pinigų srautų ataskaitą), kodas, adresas)</t>
  </si>
  <si>
    <t>PINIGŲ SRAUTŲ ATASKAITA</t>
  </si>
  <si>
    <t>Eil. Nr.</t>
  </si>
  <si>
    <t>Straipsniai</t>
  </si>
  <si>
    <t xml:space="preserve">Pastabos Nr. </t>
  </si>
  <si>
    <t>Ataskaitinis laikotarpis</t>
  </si>
  <si>
    <t>Praėjęs ataskaitinis laikotarpis</t>
  </si>
  <si>
    <t>Tiesioginiai pinigų srautai</t>
  </si>
  <si>
    <t>Netiesioginiai pinigų srautai</t>
  </si>
  <si>
    <t>Iš viso</t>
  </si>
  <si>
    <t>3</t>
  </si>
  <si>
    <t>A.</t>
  </si>
  <si>
    <t>PAGRINDINĖS VEIKLOS PINIGŲ SRAUTAI</t>
  </si>
  <si>
    <t>I.</t>
  </si>
  <si>
    <t>Įplaukos</t>
  </si>
  <si>
    <t>I.1.</t>
  </si>
  <si>
    <t>Finansavimo sumos kitoms išlaidoms ir atsargoms:</t>
  </si>
  <si>
    <t>I.1.1</t>
  </si>
  <si>
    <t>Iš valstybės biudžeto</t>
  </si>
  <si>
    <t>I.1.2</t>
  </si>
  <si>
    <t>Iš savivaldybės biudžeto</t>
  </si>
  <si>
    <t>I.1.3</t>
  </si>
  <si>
    <t>Iš ES, užsienio valstybių ir tarptautinių organizacijų</t>
  </si>
  <si>
    <t>I.1.4</t>
  </si>
  <si>
    <t>Iš kitų šaltinių</t>
  </si>
  <si>
    <t>I.2.</t>
  </si>
  <si>
    <t>Iš mokesčių</t>
  </si>
  <si>
    <t>1.3.</t>
  </si>
  <si>
    <t>Iš socialinių įmokų</t>
  </si>
  <si>
    <t>I.4.</t>
  </si>
  <si>
    <t>Už suteiktas paslaugas iš pirkėjų</t>
  </si>
  <si>
    <t>I.5.</t>
  </si>
  <si>
    <t>Už suteiktas paslaugas iš biudžeto</t>
  </si>
  <si>
    <t>I.6.</t>
  </si>
  <si>
    <t>Gautos palūkanos</t>
  </si>
  <si>
    <t>I.7.</t>
  </si>
  <si>
    <t>Kitos įplaukos</t>
  </si>
  <si>
    <t>II.</t>
  </si>
  <si>
    <t>Pervestos lėšos</t>
  </si>
  <si>
    <t>II.1</t>
  </si>
  <si>
    <t>Į valstybės biudžetą</t>
  </si>
  <si>
    <t>II.2</t>
  </si>
  <si>
    <t>Į savivaldybių biudžetus</t>
  </si>
  <si>
    <t>II.3.</t>
  </si>
  <si>
    <t>ES, užsienio valstybėms ir tarptautinėms organizacijoms</t>
  </si>
  <si>
    <t>II.4</t>
  </si>
  <si>
    <t xml:space="preserve">Į kitus išteklių fondus </t>
  </si>
  <si>
    <t>II.5</t>
  </si>
  <si>
    <t xml:space="preserve"> Viešojo sektoriaus subjektams</t>
  </si>
  <si>
    <t>II.6</t>
  </si>
  <si>
    <t>Kitiems subjektams</t>
  </si>
  <si>
    <t>III.</t>
  </si>
  <si>
    <t>Išmokos</t>
  </si>
  <si>
    <t>III.1</t>
  </si>
  <si>
    <t>Darbo užmokesčio ir socialinio draudimo</t>
  </si>
  <si>
    <t>III.2</t>
  </si>
  <si>
    <t>Komunalinių paslaugų ir ryšių</t>
  </si>
  <si>
    <t>III.3</t>
  </si>
  <si>
    <t>Komandiruočių</t>
  </si>
  <si>
    <t>III.4</t>
  </si>
  <si>
    <t>Transporto</t>
  </si>
  <si>
    <t>III.5</t>
  </si>
  <si>
    <t>Kvalifikacijos kėlimo</t>
  </si>
  <si>
    <t>III.6</t>
  </si>
  <si>
    <t>Paprastojo remonto ir eksploatavimo</t>
  </si>
  <si>
    <t>III.7</t>
  </si>
  <si>
    <t>Atsargų įsigijimo</t>
  </si>
  <si>
    <t>III.8</t>
  </si>
  <si>
    <t>Socialinių išmokų</t>
  </si>
  <si>
    <t>III.9</t>
  </si>
  <si>
    <t>Nuomos</t>
  </si>
  <si>
    <t>III.10</t>
  </si>
  <si>
    <t>Kitų paslaugų įsigijimo</t>
  </si>
  <si>
    <t>III.11</t>
  </si>
  <si>
    <t>Sumokėtos palūkanos</t>
  </si>
  <si>
    <t>III.12</t>
  </si>
  <si>
    <t>Kitos išmokos</t>
  </si>
  <si>
    <t>B.</t>
  </si>
  <si>
    <t>INVESTICINĖS VEIKLOS PINIGŲ SRAUTAI</t>
  </si>
  <si>
    <t>Ilgalaikio turto (išskyrus finansinį) ir biologinio turto įsigijimas</t>
  </si>
  <si>
    <t>Ilgalaikio turto (išskyrus finansinį) ir biologinio turto perleidimas</t>
  </si>
  <si>
    <t>Ilgalaikio finansinio turto įsigijimas</t>
  </si>
  <si>
    <t>IV.</t>
  </si>
  <si>
    <t>Ilgalaikio finansinio turto perleidimas</t>
  </si>
  <si>
    <t>V.</t>
  </si>
  <si>
    <t>Terminuotųjų indėlių (padidėjimas) sumažėjimas</t>
  </si>
  <si>
    <t>VI.</t>
  </si>
  <si>
    <t>Kiti investicinės veiklos pinigų srautai</t>
  </si>
  <si>
    <t>C.</t>
  </si>
  <si>
    <t>FINANSINĖS VEIKLOS PINIGŲ SRAUTAI</t>
  </si>
  <si>
    <t>Įplaukos iš gautų paskolų</t>
  </si>
  <si>
    <t>Gautų paskolų grąžinimas</t>
  </si>
  <si>
    <t>Finansinės nuomos (lizingo) įsipareigojimų apmokėjimas</t>
  </si>
  <si>
    <t xml:space="preserve">IV. </t>
  </si>
  <si>
    <t>Gautos finansavimo sumos ilgalaikiam ir biologiniam turtui įsigyti:</t>
  </si>
  <si>
    <t>IV.1</t>
  </si>
  <si>
    <t>IV.2</t>
  </si>
  <si>
    <t>IV.3</t>
  </si>
  <si>
    <t>Iš ES, užsienio valstybių ir tarptautinių  organizacijų</t>
  </si>
  <si>
    <t>IV.4</t>
  </si>
  <si>
    <t xml:space="preserve">Grąžintos ir perduotos finansavimo sumos ilgalaikiam ir biologiniam turtui įsigyti </t>
  </si>
  <si>
    <t>Gauti dividendai</t>
  </si>
  <si>
    <t>VII.</t>
  </si>
  <si>
    <t>Kiti finansinės veiklos pinigų srautai</t>
  </si>
  <si>
    <t>D.</t>
  </si>
  <si>
    <t>VALIUTOS KURSŲ PASIKEITIMO ĮTAKA PINIGŲ IR PINIGŲ EKVIVALENTŲ LIKUČIUI</t>
  </si>
  <si>
    <t>Pinigų ir pinigų ekvivalentų padidėjimas (sumažėjimas)</t>
  </si>
  <si>
    <t>Pinigai ir pinigų ekvivalentai ataskaitinio laikotarpio pradžioje</t>
  </si>
  <si>
    <t>Pinigai ir pinigų ekvivalentai ataskaitinio laikotarpio pabaigoje</t>
  </si>
  <si>
    <t xml:space="preserve">(viešojo sektoriaus subjekto vadovas arba jo įgaliotas administracijos </t>
  </si>
  <si>
    <t xml:space="preserve"> (parašas) </t>
  </si>
  <si>
    <t>(vardas ir pavardė)</t>
  </si>
  <si>
    <t>vadovas)</t>
  </si>
  <si>
    <t>(vyriausiasis buhalteris (buhalteris))</t>
  </si>
  <si>
    <t xml:space="preserve">               Pateikimo valiuta ir tikslumas: eurais </t>
  </si>
  <si>
    <t>VYR. FINANSININKO PAVADUOTOJA, LAIKINAI EINANTI VYRIAUSIOJO FINANSININKO - SKYRIAUS VEDĖJO PAREIGAS</t>
  </si>
  <si>
    <t>SKAISTĖ KARPAVIČIENĖ</t>
  </si>
  <si>
    <t xml:space="preserve"> ,</t>
  </si>
  <si>
    <t>Pagal 2020 m. rugsėjo 30 d. duomenis</t>
  </si>
  <si>
    <t xml:space="preserve">2020-10- 27 Nr. </t>
  </si>
  <si>
    <t>Direktorius</t>
  </si>
  <si>
    <t>ALGIMANTAS LIAUSĖDAS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</si>
</sst>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charset val="1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9"/>
      <color indexed="8"/>
      <name val="Arial"/>
      <family val="2"/>
      <charset val="186"/>
    </font>
    <font>
      <sz val="9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trike/>
      <sz val="10"/>
      <color indexed="8"/>
      <name val="Times New Roman"/>
      <family val="1"/>
      <charset val="186"/>
    </font>
    <font>
      <sz val="10"/>
      <color indexed="8"/>
      <name val="Arial"/>
      <family val="2"/>
      <charset val="186"/>
    </font>
    <font>
      <strike/>
      <sz val="10"/>
      <color indexed="10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>
      <protection locked="0"/>
    </xf>
  </cellStyleXfs>
  <cellXfs count="106">
    <xf numFmtId="0" fontId="0" fillId="0" borderId="0" xfId="0" applyFont="1" applyAlignment="1">
      <alignment vertical="top"/>
      <protection locked="0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 wrapText="1"/>
    </xf>
    <xf numFmtId="0" fontId="2" fillId="2" borderId="0" xfId="0" applyFont="1" applyFill="1" applyBorder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2" fontId="1" fillId="2" borderId="2" xfId="0" applyNumberFormat="1" applyFon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0" xfId="0" applyFont="1" applyFill="1" applyProtection="1"/>
    <xf numFmtId="0" fontId="6" fillId="2" borderId="0" xfId="0" applyFont="1" applyFill="1" applyProtection="1"/>
    <xf numFmtId="0" fontId="7" fillId="2" borderId="5" xfId="0" applyFont="1" applyFill="1" applyBorder="1" applyAlignment="1" applyProtection="1">
      <alignment horizontal="left" vertical="center"/>
    </xf>
    <xf numFmtId="0" fontId="7" fillId="2" borderId="5" xfId="0" applyFont="1" applyFill="1" applyBorder="1" applyAlignment="1" applyProtection="1">
      <alignment horizontal="left" vertical="center" wrapText="1"/>
    </xf>
    <xf numFmtId="0" fontId="1" fillId="2" borderId="6" xfId="0" applyFont="1" applyFill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left" vertical="center"/>
    </xf>
    <xf numFmtId="0" fontId="1" fillId="2" borderId="6" xfId="0" applyFont="1" applyFill="1" applyBorder="1" applyAlignment="1" applyProtection="1">
      <alignment horizontal="left" vertical="center"/>
    </xf>
    <xf numFmtId="0" fontId="1" fillId="2" borderId="4" xfId="0" applyFont="1" applyFill="1" applyBorder="1" applyAlignment="1" applyProtection="1">
      <alignment horizontal="left" vertical="center"/>
    </xf>
    <xf numFmtId="0" fontId="1" fillId="2" borderId="4" xfId="0" applyFont="1" applyFill="1" applyBorder="1" applyAlignment="1" applyProtection="1">
      <alignment horizontal="left" vertical="center" wrapText="1"/>
    </xf>
    <xf numFmtId="16" fontId="1" fillId="2" borderId="6" xfId="0" applyNumberFormat="1" applyFont="1" applyFill="1" applyBorder="1" applyAlignment="1" applyProtection="1">
      <alignment horizontal="left" vertical="center" wrapText="1"/>
    </xf>
    <xf numFmtId="2" fontId="1" fillId="2" borderId="2" xfId="0" applyNumberFormat="1" applyFont="1" applyFill="1" applyBorder="1" applyAlignment="1">
      <alignment vertical="center" wrapText="1"/>
      <protection locked="0"/>
    </xf>
    <xf numFmtId="16" fontId="1" fillId="2" borderId="2" xfId="0" applyNumberFormat="1" applyFont="1" applyFill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vertical="center"/>
    </xf>
    <xf numFmtId="0" fontId="1" fillId="2" borderId="4" xfId="0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left" vertical="center" wrapText="1"/>
    </xf>
    <xf numFmtId="0" fontId="1" fillId="2" borderId="6" xfId="0" applyFont="1" applyFill="1" applyBorder="1" applyAlignment="1" applyProtection="1">
      <alignment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6" xfId="0" applyFont="1" applyFill="1" applyBorder="1" applyProtection="1"/>
    <xf numFmtId="0" fontId="2" fillId="2" borderId="6" xfId="0" applyFont="1" applyFill="1" applyBorder="1" applyProtection="1"/>
    <xf numFmtId="0" fontId="2" fillId="2" borderId="4" xfId="0" applyFont="1" applyFill="1" applyBorder="1" applyAlignment="1" applyProtection="1">
      <alignment horizontal="left" vertical="center"/>
    </xf>
    <xf numFmtId="0" fontId="1" fillId="2" borderId="7" xfId="0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left" vertical="center"/>
    </xf>
    <xf numFmtId="0" fontId="2" fillId="2" borderId="8" xfId="0" applyFont="1" applyFill="1" applyBorder="1" applyAlignment="1" applyProtection="1">
      <alignment horizontal="left" vertical="center"/>
    </xf>
    <xf numFmtId="0" fontId="7" fillId="2" borderId="3" xfId="0" applyFont="1" applyFill="1" applyBorder="1" applyAlignment="1" applyProtection="1">
      <alignment horizontal="left" vertical="center"/>
    </xf>
    <xf numFmtId="0" fontId="9" fillId="2" borderId="6" xfId="0" applyFont="1" applyFill="1" applyBorder="1" applyAlignment="1" applyProtection="1">
      <alignment horizontal="left" vertical="center"/>
    </xf>
    <xf numFmtId="0" fontId="10" fillId="2" borderId="6" xfId="0" applyFont="1" applyFill="1" applyBorder="1" applyAlignment="1" applyProtection="1">
      <alignment horizontal="left" vertical="center"/>
    </xf>
    <xf numFmtId="0" fontId="1" fillId="2" borderId="3" xfId="0" applyFont="1" applyFill="1" applyBorder="1" applyProtection="1"/>
    <xf numFmtId="0" fontId="7" fillId="2" borderId="4" xfId="0" applyFont="1" applyFill="1" applyBorder="1" applyAlignment="1" applyProtection="1">
      <alignment horizontal="left" vertical="center"/>
    </xf>
    <xf numFmtId="0" fontId="7" fillId="2" borderId="4" xfId="0" applyFont="1" applyFill="1" applyBorder="1" applyAlignment="1" applyProtection="1">
      <alignment horizontal="left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left" vertical="center" wrapText="1"/>
    </xf>
    <xf numFmtId="0" fontId="8" fillId="2" borderId="0" xfId="0" applyFont="1" applyFill="1" applyBorder="1" applyProtection="1"/>
    <xf numFmtId="0" fontId="8" fillId="2" borderId="9" xfId="0" applyFont="1" applyFill="1" applyBorder="1" applyProtection="1"/>
    <xf numFmtId="0" fontId="1" fillId="2" borderId="0" xfId="0" applyFont="1" applyFill="1" applyAlignment="1" applyProtection="1">
      <alignment vertical="center"/>
    </xf>
    <xf numFmtId="2" fontId="1" fillId="2" borderId="0" xfId="0" applyNumberFormat="1" applyFont="1" applyFill="1" applyAlignment="1" applyProtection="1">
      <alignment vertical="center" wrapText="1"/>
    </xf>
    <xf numFmtId="0" fontId="12" fillId="2" borderId="0" xfId="0" applyFont="1" applyFill="1" applyAlignment="1" applyProtection="1">
      <alignment vertical="center" wrapText="1"/>
    </xf>
    <xf numFmtId="0" fontId="12" fillId="2" borderId="0" xfId="0" applyFont="1" applyFill="1" applyAlignment="1" applyProtection="1">
      <alignment horizontal="center"/>
    </xf>
    <xf numFmtId="2" fontId="1" fillId="2" borderId="0" xfId="0" applyNumberFormat="1" applyFont="1" applyFill="1" applyBorder="1" applyAlignment="1" applyProtection="1">
      <alignment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6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righ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2" fillId="2" borderId="6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wrapText="1"/>
    </xf>
    <xf numFmtId="0" fontId="1" fillId="2" borderId="6" xfId="0" applyFont="1" applyFill="1" applyBorder="1" applyAlignment="1" applyProtection="1">
      <alignment wrapText="1"/>
    </xf>
    <xf numFmtId="0" fontId="1" fillId="2" borderId="4" xfId="0" applyFont="1" applyFill="1" applyBorder="1" applyAlignment="1" applyProtection="1">
      <alignment wrapText="1"/>
    </xf>
    <xf numFmtId="0" fontId="11" fillId="2" borderId="0" xfId="0" applyFont="1" applyFill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top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left" wrapText="1"/>
    </xf>
    <xf numFmtId="0" fontId="2" fillId="2" borderId="9" xfId="0" applyFont="1" applyFill="1" applyBorder="1" applyAlignment="1" applyProtection="1">
      <alignment horizontal="left" wrapText="1"/>
    </xf>
    <xf numFmtId="0" fontId="2" fillId="2" borderId="11" xfId="0" applyFont="1" applyFill="1" applyBorder="1" applyAlignment="1" applyProtection="1">
      <alignment horizontal="left" wrapText="1"/>
    </xf>
    <xf numFmtId="0" fontId="12" fillId="2" borderId="0" xfId="0" applyFont="1" applyFill="1" applyAlignment="1" applyProtection="1">
      <alignment horizontal="center" vertical="top" wrapText="1"/>
    </xf>
    <xf numFmtId="0" fontId="1" fillId="2" borderId="0" xfId="0" applyFont="1" applyFill="1" applyAlignment="1" applyProtection="1">
      <alignment vertical="center" wrapText="1"/>
    </xf>
    <xf numFmtId="0" fontId="1" fillId="2" borderId="0" xfId="0" applyFont="1" applyFill="1" applyAlignment="1" applyProtection="1">
      <alignment horizontal="center"/>
    </xf>
    <xf numFmtId="0" fontId="12" fillId="2" borderId="0" xfId="0" applyFont="1" applyFill="1" applyAlignment="1" applyProtection="1">
      <alignment horizontal="center"/>
    </xf>
    <xf numFmtId="0" fontId="1" fillId="2" borderId="0" xfId="0" applyFont="1" applyFill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vertical="top" wrapText="1"/>
    </xf>
    <xf numFmtId="0" fontId="2" fillId="2" borderId="3" xfId="0" applyFont="1" applyFill="1" applyBorder="1" applyAlignment="1" applyProtection="1">
      <alignment wrapText="1"/>
    </xf>
    <xf numFmtId="0" fontId="2" fillId="2" borderId="6" xfId="0" applyFont="1" applyFill="1" applyBorder="1" applyAlignment="1" applyProtection="1">
      <alignment wrapText="1"/>
    </xf>
    <xf numFmtId="0" fontId="2" fillId="2" borderId="4" xfId="0" applyFont="1" applyFill="1" applyBorder="1" applyAlignment="1" applyProtection="1">
      <alignment wrapText="1"/>
    </xf>
    <xf numFmtId="0" fontId="1" fillId="2" borderId="0" xfId="0" applyFont="1" applyFill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02"/>
  <sheetViews>
    <sheetView tabSelected="1" defaultGridColor="0" colorId="9" zoomScale="130" zoomScaleNormal="130" workbookViewId="0">
      <selection activeCell="F17" sqref="F17"/>
    </sheetView>
  </sheetViews>
  <sheetFormatPr defaultRowHeight="12.75" customHeight="1" x14ac:dyDescent="0.25"/>
  <cols>
    <col min="1" max="1" width="5.85546875" style="57" customWidth="1"/>
    <col min="2" max="3" width="1.28515625" style="13" customWidth="1"/>
    <col min="4" max="4" width="2.7109375" style="13" customWidth="1"/>
    <col min="5" max="5" width="27.140625" style="13" customWidth="1"/>
    <col min="6" max="6" width="8.28515625" style="2" customWidth="1"/>
    <col min="7" max="7" width="13.7109375" style="57" customWidth="1"/>
    <col min="8" max="8" width="13.28515625" style="57" customWidth="1"/>
    <col min="9" max="10" width="14.42578125" style="57" customWidth="1"/>
    <col min="11" max="11" width="14.140625" style="57" customWidth="1"/>
    <col min="12" max="12" width="15.42578125" style="57" customWidth="1"/>
    <col min="13" max="14" width="9.140625" style="57"/>
    <col min="15" max="15" width="10.7109375" style="57" bestFit="1" customWidth="1"/>
    <col min="16" max="16384" width="9.140625" style="57"/>
  </cols>
  <sheetData>
    <row r="1" spans="1:12" ht="12.75" customHeight="1" x14ac:dyDescent="0.25">
      <c r="A1" s="1"/>
      <c r="B1" s="2"/>
      <c r="C1" s="2"/>
      <c r="D1" s="2"/>
      <c r="E1" s="2"/>
      <c r="G1" s="1"/>
      <c r="I1" s="3"/>
      <c r="J1" s="1"/>
      <c r="K1" s="1"/>
    </row>
    <row r="2" spans="1:12" ht="12.75" customHeight="1" x14ac:dyDescent="0.25">
      <c r="G2" s="4"/>
      <c r="I2" s="5" t="s">
        <v>0</v>
      </c>
      <c r="J2" s="4"/>
      <c r="K2" s="4"/>
    </row>
    <row r="3" spans="1:12" ht="12.75" customHeight="1" x14ac:dyDescent="0.25">
      <c r="G3" s="4"/>
      <c r="I3" s="5" t="s">
        <v>1</v>
      </c>
      <c r="K3" s="4"/>
    </row>
    <row r="5" spans="1:12" ht="15" customHeight="1" x14ac:dyDescent="0.25">
      <c r="A5" s="74" t="s">
        <v>2</v>
      </c>
      <c r="B5" s="74"/>
      <c r="C5" s="74"/>
      <c r="D5" s="74"/>
      <c r="E5" s="74"/>
      <c r="F5" s="75"/>
      <c r="G5" s="74"/>
      <c r="H5" s="74"/>
      <c r="I5" s="74"/>
      <c r="J5" s="74"/>
      <c r="K5" s="74"/>
      <c r="L5" s="74"/>
    </row>
    <row r="6" spans="1:12" ht="15" customHeight="1" x14ac:dyDescent="0.25">
      <c r="A6" s="65" t="s">
        <v>3</v>
      </c>
      <c r="B6" s="65"/>
      <c r="C6" s="65"/>
      <c r="D6" s="65"/>
      <c r="E6" s="65"/>
      <c r="F6" s="66"/>
      <c r="G6" s="65"/>
      <c r="H6" s="65"/>
      <c r="I6" s="65"/>
      <c r="J6" s="65"/>
      <c r="K6" s="65"/>
      <c r="L6" s="65"/>
    </row>
    <row r="7" spans="1:12" ht="15" customHeight="1" x14ac:dyDescent="0.25">
      <c r="A7" s="74" t="s">
        <v>4</v>
      </c>
      <c r="B7" s="74"/>
      <c r="C7" s="74"/>
      <c r="D7" s="74"/>
      <c r="E7" s="74"/>
      <c r="F7" s="75"/>
      <c r="G7" s="74"/>
      <c r="H7" s="74"/>
      <c r="I7" s="74"/>
      <c r="J7" s="74"/>
      <c r="K7" s="74"/>
      <c r="L7" s="74"/>
    </row>
    <row r="8" spans="1:12" ht="15" customHeight="1" x14ac:dyDescent="0.25">
      <c r="A8" s="76" t="s">
        <v>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</row>
    <row r="9" spans="1:12" ht="12.75" customHeight="1" x14ac:dyDescent="0.25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</row>
    <row r="10" spans="1:12" ht="15.75" customHeight="1" x14ac:dyDescent="0.25">
      <c r="A10" s="80" t="s">
        <v>6</v>
      </c>
      <c r="B10" s="80"/>
      <c r="C10" s="80"/>
      <c r="D10" s="80"/>
      <c r="E10" s="80"/>
      <c r="F10" s="81"/>
      <c r="G10" s="80"/>
      <c r="H10" s="80"/>
      <c r="I10" s="80"/>
      <c r="J10" s="80"/>
      <c r="K10" s="80"/>
      <c r="L10" s="80"/>
    </row>
    <row r="11" spans="1:12" ht="15" customHeight="1" x14ac:dyDescent="0.25">
      <c r="A11" s="74" t="s">
        <v>123</v>
      </c>
      <c r="B11" s="80"/>
      <c r="C11" s="80"/>
      <c r="D11" s="80"/>
      <c r="E11" s="80"/>
      <c r="F11" s="81"/>
      <c r="G11" s="80"/>
      <c r="H11" s="80"/>
      <c r="I11" s="80"/>
      <c r="J11" s="80"/>
      <c r="K11" s="80"/>
      <c r="L11" s="80"/>
    </row>
    <row r="12" spans="1:12" ht="15" customHeight="1" x14ac:dyDescent="0.25">
      <c r="A12" s="65" t="s">
        <v>124</v>
      </c>
      <c r="B12" s="65"/>
      <c r="C12" s="65"/>
      <c r="D12" s="65"/>
      <c r="E12" s="65"/>
      <c r="F12" s="66"/>
      <c r="G12" s="65"/>
      <c r="H12" s="65"/>
      <c r="I12" s="65"/>
      <c r="J12" s="65"/>
      <c r="K12" s="65"/>
      <c r="L12" s="65"/>
    </row>
    <row r="13" spans="1:12" ht="15" customHeight="1" x14ac:dyDescent="0.25">
      <c r="A13" s="6"/>
      <c r="B13" s="7"/>
      <c r="C13" s="7"/>
      <c r="D13" s="7"/>
      <c r="E13" s="7"/>
      <c r="F13" s="67" t="s">
        <v>119</v>
      </c>
      <c r="G13" s="67"/>
      <c r="H13" s="67"/>
      <c r="I13" s="67"/>
      <c r="J13" s="67"/>
      <c r="K13" s="67"/>
      <c r="L13" s="67"/>
    </row>
    <row r="14" spans="1:12" ht="24.75" customHeight="1" x14ac:dyDescent="0.25">
      <c r="A14" s="82" t="s">
        <v>7</v>
      </c>
      <c r="B14" s="84" t="s">
        <v>8</v>
      </c>
      <c r="C14" s="85"/>
      <c r="D14" s="85"/>
      <c r="E14" s="86"/>
      <c r="F14" s="90" t="s">
        <v>9</v>
      </c>
      <c r="G14" s="77" t="s">
        <v>10</v>
      </c>
      <c r="H14" s="78"/>
      <c r="I14" s="79"/>
      <c r="J14" s="77" t="s">
        <v>11</v>
      </c>
      <c r="K14" s="78"/>
      <c r="L14" s="79"/>
    </row>
    <row r="15" spans="1:12" ht="38.25" customHeight="1" x14ac:dyDescent="0.25">
      <c r="A15" s="83"/>
      <c r="B15" s="87"/>
      <c r="C15" s="88"/>
      <c r="D15" s="88"/>
      <c r="E15" s="89"/>
      <c r="F15" s="91"/>
      <c r="G15" s="10" t="s">
        <v>12</v>
      </c>
      <c r="H15" s="10" t="s">
        <v>13</v>
      </c>
      <c r="I15" s="9" t="s">
        <v>14</v>
      </c>
      <c r="J15" s="10" t="s">
        <v>12</v>
      </c>
      <c r="K15" s="10" t="s">
        <v>13</v>
      </c>
      <c r="L15" s="9" t="s">
        <v>14</v>
      </c>
    </row>
    <row r="16" spans="1:12" ht="15" customHeight="1" x14ac:dyDescent="0.25">
      <c r="A16" s="10">
        <v>1</v>
      </c>
      <c r="B16" s="77">
        <v>2</v>
      </c>
      <c r="C16" s="78"/>
      <c r="D16" s="78"/>
      <c r="E16" s="79"/>
      <c r="F16" s="11" t="s">
        <v>15</v>
      </c>
      <c r="G16" s="10">
        <v>4</v>
      </c>
      <c r="H16" s="10">
        <v>5</v>
      </c>
      <c r="I16" s="10">
        <v>6</v>
      </c>
      <c r="J16" s="12">
        <v>7</v>
      </c>
      <c r="K16" s="12">
        <v>8</v>
      </c>
      <c r="L16" s="12">
        <v>9</v>
      </c>
    </row>
    <row r="17" spans="1:20" s="13" customFormat="1" ht="24.75" customHeight="1" x14ac:dyDescent="0.25">
      <c r="A17" s="10" t="s">
        <v>16</v>
      </c>
      <c r="B17" s="68" t="s">
        <v>17</v>
      </c>
      <c r="C17" s="69"/>
      <c r="D17" s="69"/>
      <c r="E17" s="70"/>
      <c r="F17" s="22">
        <v>14</v>
      </c>
      <c r="G17" s="15">
        <f>SUM(G18+G30+G37)</f>
        <v>325671.76999999862</v>
      </c>
      <c r="H17" s="15"/>
      <c r="I17" s="15">
        <f t="shared" ref="I17:I49" si="0">(G17+H17)</f>
        <v>325671.76999999862</v>
      </c>
      <c r="J17" s="15">
        <f>SUM(J18+J30+J37)</f>
        <v>27129.830000001006</v>
      </c>
      <c r="K17" s="15"/>
      <c r="L17" s="15">
        <f t="shared" ref="L17:L49" si="1">(J17+K17)</f>
        <v>27129.830000001006</v>
      </c>
    </row>
    <row r="18" spans="1:20" s="13" customFormat="1" ht="15" customHeight="1" x14ac:dyDescent="0.25">
      <c r="A18" s="16" t="s">
        <v>18</v>
      </c>
      <c r="B18" s="17" t="s">
        <v>19</v>
      </c>
      <c r="C18" s="18"/>
      <c r="D18" s="19"/>
      <c r="E18" s="20"/>
      <c r="F18" s="22"/>
      <c r="G18" s="15">
        <f>G19+G24+G25+G26+G27+G28+G29</f>
        <v>6480190.8199999994</v>
      </c>
      <c r="H18" s="15"/>
      <c r="I18" s="15">
        <f t="shared" si="0"/>
        <v>6480190.8199999994</v>
      </c>
      <c r="J18" s="15">
        <f>J19+J24+J25+J26+J27+J28+J29</f>
        <v>7177734.7100000009</v>
      </c>
      <c r="K18" s="15"/>
      <c r="L18" s="15">
        <f t="shared" si="1"/>
        <v>7177734.7100000009</v>
      </c>
    </row>
    <row r="19" spans="1:20" s="13" customFormat="1" ht="25.5" customHeight="1" x14ac:dyDescent="0.2">
      <c r="A19" s="16" t="s">
        <v>20</v>
      </c>
      <c r="B19" s="71" t="s">
        <v>21</v>
      </c>
      <c r="C19" s="72"/>
      <c r="D19" s="72"/>
      <c r="E19" s="73"/>
      <c r="F19" s="21"/>
      <c r="G19" s="15">
        <f>G20+G21+G22+G23</f>
        <v>581005.14</v>
      </c>
      <c r="H19" s="15"/>
      <c r="I19" s="15">
        <f t="shared" si="0"/>
        <v>581005.14</v>
      </c>
      <c r="J19" s="15">
        <f>J20+J21+J22+J23</f>
        <v>457716.19</v>
      </c>
      <c r="K19" s="15"/>
      <c r="L19" s="15">
        <f t="shared" si="1"/>
        <v>457716.19</v>
      </c>
      <c r="T19" s="59"/>
    </row>
    <row r="20" spans="1:20" s="13" customFormat="1" ht="15" customHeight="1" x14ac:dyDescent="0.25">
      <c r="A20" s="22" t="s">
        <v>22</v>
      </c>
      <c r="B20" s="23"/>
      <c r="C20" s="24"/>
      <c r="D20" s="25" t="s">
        <v>23</v>
      </c>
      <c r="E20" s="26"/>
      <c r="F20" s="27"/>
      <c r="G20" s="28">
        <v>336000</v>
      </c>
      <c r="H20" s="28"/>
      <c r="I20" s="15">
        <f t="shared" si="0"/>
        <v>336000</v>
      </c>
      <c r="J20" s="28">
        <v>456000</v>
      </c>
      <c r="K20" s="28"/>
      <c r="L20" s="15">
        <f t="shared" si="1"/>
        <v>456000</v>
      </c>
    </row>
    <row r="21" spans="1:20" s="13" customFormat="1" ht="15" customHeight="1" x14ac:dyDescent="0.25">
      <c r="A21" s="22" t="s">
        <v>24</v>
      </c>
      <c r="B21" s="23"/>
      <c r="C21" s="24"/>
      <c r="D21" s="25" t="s">
        <v>25</v>
      </c>
      <c r="E21" s="21"/>
      <c r="F21" s="29"/>
      <c r="G21" s="28"/>
      <c r="H21" s="28"/>
      <c r="I21" s="15">
        <f t="shared" si="0"/>
        <v>0</v>
      </c>
      <c r="J21" s="28">
        <v>0</v>
      </c>
      <c r="K21" s="28"/>
      <c r="L21" s="15">
        <f t="shared" si="1"/>
        <v>0</v>
      </c>
    </row>
    <row r="22" spans="1:20" s="13" customFormat="1" ht="27" customHeight="1" x14ac:dyDescent="0.25">
      <c r="A22" s="22" t="s">
        <v>26</v>
      </c>
      <c r="B22" s="23"/>
      <c r="C22" s="24"/>
      <c r="D22" s="63" t="s">
        <v>27</v>
      </c>
      <c r="E22" s="64"/>
      <c r="F22" s="29"/>
      <c r="G22" s="28">
        <v>245005.14</v>
      </c>
      <c r="H22" s="28"/>
      <c r="I22" s="15">
        <f t="shared" si="0"/>
        <v>245005.14</v>
      </c>
      <c r="J22" s="28">
        <v>1056.68</v>
      </c>
      <c r="K22" s="28"/>
      <c r="L22" s="15">
        <f t="shared" si="1"/>
        <v>1056.68</v>
      </c>
    </row>
    <row r="23" spans="1:20" s="13" customFormat="1" ht="15" customHeight="1" x14ac:dyDescent="0.25">
      <c r="A23" s="22" t="s">
        <v>28</v>
      </c>
      <c r="B23" s="23"/>
      <c r="C23" s="25" t="s">
        <v>29</v>
      </c>
      <c r="D23" s="30"/>
      <c r="E23" s="31"/>
      <c r="F23" s="32"/>
      <c r="G23" s="28"/>
      <c r="H23" s="28"/>
      <c r="I23" s="15">
        <f t="shared" si="0"/>
        <v>0</v>
      </c>
      <c r="J23" s="28">
        <v>659.51</v>
      </c>
      <c r="K23" s="28"/>
      <c r="L23" s="15">
        <f t="shared" si="1"/>
        <v>659.51</v>
      </c>
    </row>
    <row r="24" spans="1:20" s="13" customFormat="1" ht="15" customHeight="1" x14ac:dyDescent="0.25">
      <c r="A24" s="22" t="s">
        <v>30</v>
      </c>
      <c r="B24" s="23"/>
      <c r="C24" s="24" t="s">
        <v>31</v>
      </c>
      <c r="D24" s="33"/>
      <c r="E24" s="31"/>
      <c r="F24" s="32"/>
      <c r="G24" s="28"/>
      <c r="H24" s="28"/>
      <c r="I24" s="15">
        <f t="shared" si="0"/>
        <v>0</v>
      </c>
      <c r="J24" s="28">
        <v>0</v>
      </c>
      <c r="K24" s="28"/>
      <c r="L24" s="15">
        <f t="shared" si="1"/>
        <v>0</v>
      </c>
    </row>
    <row r="25" spans="1:20" s="13" customFormat="1" ht="15" customHeight="1" x14ac:dyDescent="0.2">
      <c r="A25" s="34" t="s">
        <v>32</v>
      </c>
      <c r="B25" s="23"/>
      <c r="C25" s="35" t="s">
        <v>33</v>
      </c>
      <c r="D25" s="36"/>
      <c r="E25" s="37"/>
      <c r="F25" s="32"/>
      <c r="G25" s="28"/>
      <c r="H25" s="28"/>
      <c r="I25" s="15">
        <f t="shared" si="0"/>
        <v>0</v>
      </c>
      <c r="J25" s="28">
        <v>0</v>
      </c>
      <c r="K25" s="28"/>
      <c r="L25" s="15">
        <f t="shared" si="1"/>
        <v>0</v>
      </c>
    </row>
    <row r="26" spans="1:20" s="13" customFormat="1" ht="15" customHeight="1" x14ac:dyDescent="0.2">
      <c r="A26" s="22" t="s">
        <v>34</v>
      </c>
      <c r="B26" s="23"/>
      <c r="C26" s="35" t="s">
        <v>35</v>
      </c>
      <c r="D26" s="35"/>
      <c r="E26" s="26"/>
      <c r="F26" s="32"/>
      <c r="G26" s="28">
        <v>5868213.1399999997</v>
      </c>
      <c r="H26" s="28"/>
      <c r="I26" s="15">
        <f t="shared" si="0"/>
        <v>5868213.1399999997</v>
      </c>
      <c r="J26" s="28">
        <v>6689510.6900000004</v>
      </c>
      <c r="K26" s="28"/>
      <c r="L26" s="15">
        <f t="shared" si="1"/>
        <v>6689510.6900000004</v>
      </c>
    </row>
    <row r="27" spans="1:20" s="13" customFormat="1" ht="15" customHeight="1" x14ac:dyDescent="0.2">
      <c r="A27" s="22" t="s">
        <v>36</v>
      </c>
      <c r="B27" s="23"/>
      <c r="C27" s="35" t="s">
        <v>37</v>
      </c>
      <c r="D27" s="36"/>
      <c r="E27" s="14"/>
      <c r="F27" s="32"/>
      <c r="G27" s="28"/>
      <c r="H27" s="28"/>
      <c r="I27" s="15">
        <f t="shared" si="0"/>
        <v>0</v>
      </c>
      <c r="J27" s="28">
        <v>0</v>
      </c>
      <c r="K27" s="28"/>
      <c r="L27" s="15">
        <f t="shared" si="1"/>
        <v>0</v>
      </c>
    </row>
    <row r="28" spans="1:20" s="13" customFormat="1" ht="15" customHeight="1" x14ac:dyDescent="0.2">
      <c r="A28" s="22" t="s">
        <v>38</v>
      </c>
      <c r="B28" s="23"/>
      <c r="C28" s="35" t="s">
        <v>39</v>
      </c>
      <c r="D28" s="35"/>
      <c r="E28" s="26"/>
      <c r="F28" s="32"/>
      <c r="G28" s="28"/>
      <c r="H28" s="28"/>
      <c r="I28" s="15">
        <f t="shared" si="0"/>
        <v>0</v>
      </c>
      <c r="J28" s="28">
        <v>0</v>
      </c>
      <c r="K28" s="28"/>
      <c r="L28" s="15">
        <f t="shared" si="1"/>
        <v>0</v>
      </c>
    </row>
    <row r="29" spans="1:20" s="13" customFormat="1" ht="15" customHeight="1" x14ac:dyDescent="0.2">
      <c r="A29" s="22" t="s">
        <v>40</v>
      </c>
      <c r="B29" s="23"/>
      <c r="C29" s="35" t="s">
        <v>41</v>
      </c>
      <c r="D29" s="35"/>
      <c r="E29" s="26"/>
      <c r="F29" s="32"/>
      <c r="G29" s="28">
        <v>30972.54</v>
      </c>
      <c r="H29" s="28"/>
      <c r="I29" s="15">
        <f t="shared" si="0"/>
        <v>30972.54</v>
      </c>
      <c r="J29" s="28">
        <v>30507.83</v>
      </c>
      <c r="K29" s="28"/>
      <c r="L29" s="15">
        <f t="shared" si="1"/>
        <v>30507.83</v>
      </c>
    </row>
    <row r="30" spans="1:20" s="13" customFormat="1" ht="15" customHeight="1" x14ac:dyDescent="0.25">
      <c r="A30" s="16" t="s">
        <v>42</v>
      </c>
      <c r="B30" s="38" t="s">
        <v>43</v>
      </c>
      <c r="C30" s="39"/>
      <c r="D30" s="39"/>
      <c r="E30" s="40"/>
      <c r="F30" s="32"/>
      <c r="G30" s="15">
        <f>SUM(G31:G36)</f>
        <v>-232625.37</v>
      </c>
      <c r="H30" s="15"/>
      <c r="I30" s="15">
        <f t="shared" si="0"/>
        <v>-232625.37</v>
      </c>
      <c r="J30" s="15">
        <f>SUM(J31+J32+J33+J34+J35+J36)</f>
        <v>-59.69</v>
      </c>
      <c r="K30" s="15"/>
      <c r="L30" s="15">
        <f t="shared" si="1"/>
        <v>-59.69</v>
      </c>
    </row>
    <row r="31" spans="1:20" s="13" customFormat="1" ht="15" customHeight="1" x14ac:dyDescent="0.25">
      <c r="A31" s="22" t="s">
        <v>44</v>
      </c>
      <c r="B31" s="23"/>
      <c r="C31" s="25" t="s">
        <v>45</v>
      </c>
      <c r="D31" s="25"/>
      <c r="E31" s="21"/>
      <c r="F31" s="29"/>
      <c r="G31" s="28">
        <v>0</v>
      </c>
      <c r="H31" s="28"/>
      <c r="I31" s="15">
        <f t="shared" si="0"/>
        <v>0</v>
      </c>
      <c r="J31" s="28"/>
      <c r="K31" s="28"/>
      <c r="L31" s="15">
        <f t="shared" si="1"/>
        <v>0</v>
      </c>
    </row>
    <row r="32" spans="1:20" s="13" customFormat="1" ht="15" customHeight="1" x14ac:dyDescent="0.25">
      <c r="A32" s="22" t="s">
        <v>46</v>
      </c>
      <c r="B32" s="23"/>
      <c r="C32" s="25" t="s">
        <v>47</v>
      </c>
      <c r="D32" s="25"/>
      <c r="E32" s="21"/>
      <c r="F32" s="29"/>
      <c r="G32" s="28">
        <v>0</v>
      </c>
      <c r="H32" s="28"/>
      <c r="I32" s="15">
        <f t="shared" si="0"/>
        <v>0</v>
      </c>
      <c r="J32" s="28"/>
      <c r="K32" s="28"/>
      <c r="L32" s="15">
        <f t="shared" si="1"/>
        <v>0</v>
      </c>
    </row>
    <row r="33" spans="1:15" s="13" customFormat="1" ht="24.75" customHeight="1" x14ac:dyDescent="0.25">
      <c r="A33" s="22" t="s">
        <v>48</v>
      </c>
      <c r="B33" s="23"/>
      <c r="C33" s="63" t="s">
        <v>49</v>
      </c>
      <c r="D33" s="63"/>
      <c r="E33" s="64"/>
      <c r="F33" s="29"/>
      <c r="G33" s="28">
        <v>0</v>
      </c>
      <c r="H33" s="28"/>
      <c r="I33" s="15">
        <f t="shared" si="0"/>
        <v>0</v>
      </c>
      <c r="J33" s="28"/>
      <c r="K33" s="28"/>
      <c r="L33" s="15">
        <f t="shared" si="1"/>
        <v>0</v>
      </c>
    </row>
    <row r="34" spans="1:15" s="13" customFormat="1" ht="15" customHeight="1" x14ac:dyDescent="0.25">
      <c r="A34" s="22" t="s">
        <v>50</v>
      </c>
      <c r="B34" s="23"/>
      <c r="C34" s="24" t="s">
        <v>51</v>
      </c>
      <c r="D34" s="21"/>
      <c r="E34" s="26"/>
      <c r="F34" s="29"/>
      <c r="G34" s="28">
        <v>0</v>
      </c>
      <c r="H34" s="28"/>
      <c r="I34" s="15">
        <f t="shared" si="0"/>
        <v>0</v>
      </c>
      <c r="J34" s="28"/>
      <c r="K34" s="28"/>
      <c r="L34" s="15">
        <f t="shared" si="1"/>
        <v>0</v>
      </c>
    </row>
    <row r="35" spans="1:15" s="13" customFormat="1" ht="15.75" customHeight="1" x14ac:dyDescent="0.25">
      <c r="A35" s="22" t="s">
        <v>52</v>
      </c>
      <c r="B35" s="23"/>
      <c r="C35" s="63" t="s">
        <v>53</v>
      </c>
      <c r="D35" s="63"/>
      <c r="E35" s="64"/>
      <c r="F35" s="29"/>
      <c r="G35" s="28">
        <v>-22</v>
      </c>
      <c r="H35" s="28"/>
      <c r="I35" s="15">
        <f t="shared" si="0"/>
        <v>-22</v>
      </c>
      <c r="J35" s="28">
        <v>-3</v>
      </c>
      <c r="K35" s="28"/>
      <c r="L35" s="15">
        <f t="shared" si="1"/>
        <v>-3</v>
      </c>
    </row>
    <row r="36" spans="1:15" s="13" customFormat="1" ht="15" customHeight="1" x14ac:dyDescent="0.25">
      <c r="A36" s="22" t="s">
        <v>54</v>
      </c>
      <c r="B36" s="23"/>
      <c r="C36" s="25" t="s">
        <v>55</v>
      </c>
      <c r="D36" s="25"/>
      <c r="E36" s="21"/>
      <c r="F36" s="29"/>
      <c r="G36" s="28">
        <v>-232603.37</v>
      </c>
      <c r="H36" s="28"/>
      <c r="I36" s="15">
        <f t="shared" si="0"/>
        <v>-232603.37</v>
      </c>
      <c r="J36" s="28">
        <v>-56.69</v>
      </c>
      <c r="K36" s="28"/>
      <c r="L36" s="15">
        <f t="shared" si="1"/>
        <v>-56.69</v>
      </c>
    </row>
    <row r="37" spans="1:15" s="13" customFormat="1" ht="15" customHeight="1" x14ac:dyDescent="0.25">
      <c r="A37" s="16" t="s">
        <v>56</v>
      </c>
      <c r="B37" s="38" t="s">
        <v>57</v>
      </c>
      <c r="C37" s="39"/>
      <c r="D37" s="39"/>
      <c r="E37" s="40"/>
      <c r="F37" s="32"/>
      <c r="G37" s="15">
        <f>SUM(G38:G49)</f>
        <v>-5921893.6800000006</v>
      </c>
      <c r="H37" s="15"/>
      <c r="I37" s="15">
        <f t="shared" si="0"/>
        <v>-5921893.6800000006</v>
      </c>
      <c r="J37" s="15">
        <f>SUM(J38:J49)</f>
        <v>-7150545.1899999995</v>
      </c>
      <c r="K37" s="15"/>
      <c r="L37" s="15">
        <f t="shared" si="1"/>
        <v>-7150545.1899999995</v>
      </c>
    </row>
    <row r="38" spans="1:15" s="13" customFormat="1" ht="15" customHeight="1" x14ac:dyDescent="0.25">
      <c r="A38" s="22" t="s">
        <v>58</v>
      </c>
      <c r="B38" s="23"/>
      <c r="C38" s="24" t="s">
        <v>59</v>
      </c>
      <c r="D38" s="41"/>
      <c r="E38" s="41"/>
      <c r="F38" s="32"/>
      <c r="G38" s="28">
        <v>-4273439.99</v>
      </c>
      <c r="H38" s="28"/>
      <c r="I38" s="15">
        <f t="shared" si="0"/>
        <v>-4273439.99</v>
      </c>
      <c r="J38" s="28">
        <v>-5210886.29</v>
      </c>
      <c r="K38" s="28"/>
      <c r="L38" s="15">
        <f t="shared" si="1"/>
        <v>-5210886.29</v>
      </c>
    </row>
    <row r="39" spans="1:15" s="13" customFormat="1" ht="15" customHeight="1" x14ac:dyDescent="0.25">
      <c r="A39" s="22" t="s">
        <v>60</v>
      </c>
      <c r="B39" s="23"/>
      <c r="C39" s="25" t="s">
        <v>61</v>
      </c>
      <c r="D39" s="21"/>
      <c r="E39" s="21"/>
      <c r="F39" s="32"/>
      <c r="G39" s="28">
        <v>-132940.34</v>
      </c>
      <c r="H39" s="28"/>
      <c r="I39" s="15">
        <f t="shared" si="0"/>
        <v>-132940.34</v>
      </c>
      <c r="J39" s="28">
        <v>-190043.43</v>
      </c>
      <c r="K39" s="28"/>
      <c r="L39" s="15">
        <f t="shared" si="1"/>
        <v>-190043.43</v>
      </c>
      <c r="O39" s="58"/>
    </row>
    <row r="40" spans="1:15" s="13" customFormat="1" ht="15" customHeight="1" x14ac:dyDescent="0.25">
      <c r="A40" s="22" t="s">
        <v>62</v>
      </c>
      <c r="B40" s="23"/>
      <c r="C40" s="25" t="s">
        <v>63</v>
      </c>
      <c r="D40" s="21"/>
      <c r="E40" s="21"/>
      <c r="F40" s="32"/>
      <c r="G40" s="28">
        <v>-1897.1</v>
      </c>
      <c r="H40" s="28"/>
      <c r="I40" s="15">
        <f t="shared" si="0"/>
        <v>-1897.1</v>
      </c>
      <c r="J40" s="28">
        <v>-3804.8</v>
      </c>
      <c r="K40" s="28"/>
      <c r="L40" s="15">
        <f t="shared" si="1"/>
        <v>-3804.8</v>
      </c>
    </row>
    <row r="41" spans="1:15" s="13" customFormat="1" ht="15" customHeight="1" x14ac:dyDescent="0.25">
      <c r="A41" s="22" t="s">
        <v>64</v>
      </c>
      <c r="B41" s="23"/>
      <c r="C41" s="25" t="s">
        <v>65</v>
      </c>
      <c r="D41" s="21"/>
      <c r="E41" s="21"/>
      <c r="F41" s="32"/>
      <c r="G41" s="28">
        <v>-13688.51</v>
      </c>
      <c r="H41" s="28"/>
      <c r="I41" s="15">
        <f t="shared" si="0"/>
        <v>-13688.51</v>
      </c>
      <c r="J41" s="28">
        <v>-22263.040000000001</v>
      </c>
      <c r="K41" s="28"/>
      <c r="L41" s="15">
        <f t="shared" si="1"/>
        <v>-22263.040000000001</v>
      </c>
    </row>
    <row r="42" spans="1:15" s="13" customFormat="1" ht="15" customHeight="1" x14ac:dyDescent="0.25">
      <c r="A42" s="22" t="s">
        <v>66</v>
      </c>
      <c r="B42" s="23"/>
      <c r="C42" s="25" t="s">
        <v>67</v>
      </c>
      <c r="D42" s="21"/>
      <c r="E42" s="21"/>
      <c r="F42" s="32"/>
      <c r="G42" s="28">
        <v>-7917.2</v>
      </c>
      <c r="H42" s="28"/>
      <c r="I42" s="15">
        <f t="shared" si="0"/>
        <v>-7917.2</v>
      </c>
      <c r="J42" s="28">
        <v>-16367.26</v>
      </c>
      <c r="K42" s="28"/>
      <c r="L42" s="15">
        <f t="shared" si="1"/>
        <v>-16367.26</v>
      </c>
    </row>
    <row r="43" spans="1:15" s="13" customFormat="1" ht="15" customHeight="1" x14ac:dyDescent="0.25">
      <c r="A43" s="22" t="s">
        <v>68</v>
      </c>
      <c r="B43" s="23"/>
      <c r="C43" s="24" t="s">
        <v>69</v>
      </c>
      <c r="D43" s="41"/>
      <c r="E43" s="41"/>
      <c r="F43" s="32"/>
      <c r="G43" s="28">
        <v>-405192.52</v>
      </c>
      <c r="H43" s="28"/>
      <c r="I43" s="15">
        <f t="shared" si="0"/>
        <v>-405192.52</v>
      </c>
      <c r="J43" s="28">
        <v>-447409.78</v>
      </c>
      <c r="K43" s="28"/>
      <c r="L43" s="15">
        <f t="shared" si="1"/>
        <v>-447409.78</v>
      </c>
    </row>
    <row r="44" spans="1:15" s="13" customFormat="1" ht="15" customHeight="1" x14ac:dyDescent="0.2">
      <c r="A44" s="22" t="s">
        <v>70</v>
      </c>
      <c r="B44" s="23"/>
      <c r="C44" s="35" t="s">
        <v>71</v>
      </c>
      <c r="D44" s="26"/>
      <c r="E44" s="26"/>
      <c r="F44" s="32"/>
      <c r="G44" s="28">
        <v>-290689.07</v>
      </c>
      <c r="H44" s="28"/>
      <c r="I44" s="15">
        <f t="shared" si="0"/>
        <v>-290689.07</v>
      </c>
      <c r="J44" s="28">
        <v>-252063.37</v>
      </c>
      <c r="K44" s="28"/>
      <c r="L44" s="15">
        <f t="shared" si="1"/>
        <v>-252063.37</v>
      </c>
    </row>
    <row r="45" spans="1:15" s="13" customFormat="1" ht="15" customHeight="1" x14ac:dyDescent="0.2">
      <c r="A45" s="22" t="s">
        <v>72</v>
      </c>
      <c r="B45" s="23"/>
      <c r="C45" s="35" t="s">
        <v>73</v>
      </c>
      <c r="D45" s="26"/>
      <c r="E45" s="26"/>
      <c r="F45" s="32"/>
      <c r="G45" s="28">
        <v>-2000</v>
      </c>
      <c r="H45" s="28"/>
      <c r="I45" s="15">
        <f t="shared" si="0"/>
        <v>-2000</v>
      </c>
      <c r="J45" s="28">
        <v>-3600</v>
      </c>
      <c r="K45" s="28"/>
      <c r="L45" s="15">
        <f t="shared" si="1"/>
        <v>-3600</v>
      </c>
    </row>
    <row r="46" spans="1:15" s="13" customFormat="1" ht="15" customHeight="1" x14ac:dyDescent="0.2">
      <c r="A46" s="22" t="s">
        <v>74</v>
      </c>
      <c r="B46" s="23"/>
      <c r="C46" s="35" t="s">
        <v>75</v>
      </c>
      <c r="D46" s="26"/>
      <c r="E46" s="26"/>
      <c r="F46" s="32"/>
      <c r="G46" s="28">
        <v>0</v>
      </c>
      <c r="H46" s="28"/>
      <c r="I46" s="15">
        <f t="shared" si="0"/>
        <v>0</v>
      </c>
      <c r="J46" s="28">
        <v>0</v>
      </c>
      <c r="K46" s="28"/>
      <c r="L46" s="15">
        <f t="shared" si="1"/>
        <v>0</v>
      </c>
    </row>
    <row r="47" spans="1:15" s="13" customFormat="1" ht="15" customHeight="1" x14ac:dyDescent="0.2">
      <c r="A47" s="22" t="s">
        <v>76</v>
      </c>
      <c r="B47" s="23"/>
      <c r="C47" s="35" t="s">
        <v>77</v>
      </c>
      <c r="D47" s="26"/>
      <c r="E47" s="26"/>
      <c r="F47" s="32"/>
      <c r="G47" s="28">
        <v>-756938.05</v>
      </c>
      <c r="H47" s="28"/>
      <c r="I47" s="15">
        <f t="shared" si="0"/>
        <v>-756938.05</v>
      </c>
      <c r="J47" s="28">
        <v>-929707.81</v>
      </c>
      <c r="K47" s="28"/>
      <c r="L47" s="15">
        <f t="shared" si="1"/>
        <v>-929707.81</v>
      </c>
    </row>
    <row r="48" spans="1:15" s="13" customFormat="1" ht="15" customHeight="1" x14ac:dyDescent="0.2">
      <c r="A48" s="22" t="s">
        <v>78</v>
      </c>
      <c r="B48" s="23"/>
      <c r="C48" s="35" t="s">
        <v>79</v>
      </c>
      <c r="D48" s="26"/>
      <c r="E48" s="26"/>
      <c r="F48" s="32"/>
      <c r="G48" s="28">
        <v>0</v>
      </c>
      <c r="H48" s="28"/>
      <c r="I48" s="15">
        <f t="shared" si="0"/>
        <v>0</v>
      </c>
      <c r="J48" s="28"/>
      <c r="K48" s="28"/>
      <c r="L48" s="15">
        <f t="shared" si="1"/>
        <v>0</v>
      </c>
    </row>
    <row r="49" spans="1:256" s="13" customFormat="1" ht="15" customHeight="1" x14ac:dyDescent="0.2">
      <c r="A49" s="22" t="s">
        <v>80</v>
      </c>
      <c r="B49" s="23"/>
      <c r="C49" s="35" t="s">
        <v>81</v>
      </c>
      <c r="D49" s="26"/>
      <c r="E49" s="26"/>
      <c r="F49" s="32"/>
      <c r="G49" s="28">
        <v>-37190.9</v>
      </c>
      <c r="H49" s="28"/>
      <c r="I49" s="15">
        <f t="shared" si="0"/>
        <v>-37190.9</v>
      </c>
      <c r="J49" s="28">
        <v>-74399.41</v>
      </c>
      <c r="K49" s="28"/>
      <c r="L49" s="15">
        <f t="shared" si="1"/>
        <v>-74399.41</v>
      </c>
    </row>
    <row r="50" spans="1:256" s="13" customFormat="1" ht="24.75" customHeight="1" x14ac:dyDescent="0.25">
      <c r="A50" s="10" t="s">
        <v>82</v>
      </c>
      <c r="B50" s="68" t="s">
        <v>83</v>
      </c>
      <c r="C50" s="69"/>
      <c r="D50" s="69"/>
      <c r="E50" s="70"/>
      <c r="F50" s="29"/>
      <c r="G50" s="15">
        <f>SUM(G51:G56)</f>
        <v>-3098.82</v>
      </c>
      <c r="H50" s="15"/>
      <c r="I50" s="15">
        <f>SUM(I51:I56)</f>
        <v>-3098.82</v>
      </c>
      <c r="J50" s="15">
        <f>SUM(J51:J56)</f>
        <v>-119874.89</v>
      </c>
      <c r="K50" s="15"/>
      <c r="L50" s="15">
        <f>SUM(L51:L56)</f>
        <v>-119874.89</v>
      </c>
    </row>
    <row r="51" spans="1:256" s="13" customFormat="1" ht="24.75" customHeight="1" x14ac:dyDescent="0.25">
      <c r="A51" s="16" t="s">
        <v>18</v>
      </c>
      <c r="B51" s="62" t="s">
        <v>84</v>
      </c>
      <c r="C51" s="63"/>
      <c r="D51" s="63"/>
      <c r="E51" s="64"/>
      <c r="F51" s="32"/>
      <c r="G51" s="28">
        <v>-3098.82</v>
      </c>
      <c r="H51" s="28"/>
      <c r="I51" s="15">
        <f t="shared" ref="I51:I56" si="2">(G51+H51)</f>
        <v>-3098.82</v>
      </c>
      <c r="J51" s="28">
        <v>-119874.89</v>
      </c>
      <c r="K51" s="28"/>
      <c r="L51" s="15">
        <f t="shared" ref="L51:L56" si="3">(J51+K51)</f>
        <v>-119874.89</v>
      </c>
    </row>
    <row r="52" spans="1:256" s="13" customFormat="1" ht="24.75" customHeight="1" x14ac:dyDescent="0.25">
      <c r="A52" s="16" t="s">
        <v>42</v>
      </c>
      <c r="B52" s="62" t="s">
        <v>85</v>
      </c>
      <c r="C52" s="63"/>
      <c r="D52" s="63"/>
      <c r="E52" s="64"/>
      <c r="F52" s="32"/>
      <c r="G52" s="28">
        <v>0</v>
      </c>
      <c r="H52" s="28"/>
      <c r="I52" s="15">
        <f t="shared" si="2"/>
        <v>0</v>
      </c>
      <c r="J52" s="28">
        <v>0</v>
      </c>
      <c r="K52" s="28"/>
      <c r="L52" s="15">
        <f t="shared" si="3"/>
        <v>0</v>
      </c>
    </row>
    <row r="53" spans="1:256" s="13" customFormat="1" ht="15" customHeight="1" x14ac:dyDescent="0.25">
      <c r="A53" s="16" t="s">
        <v>56</v>
      </c>
      <c r="B53" s="62" t="s">
        <v>86</v>
      </c>
      <c r="C53" s="63"/>
      <c r="D53" s="63"/>
      <c r="E53" s="64"/>
      <c r="F53" s="32"/>
      <c r="G53" s="28">
        <v>0</v>
      </c>
      <c r="H53" s="28"/>
      <c r="I53" s="15">
        <f t="shared" si="2"/>
        <v>0</v>
      </c>
      <c r="J53" s="28">
        <v>0</v>
      </c>
      <c r="K53" s="28"/>
      <c r="L53" s="15">
        <f t="shared" si="3"/>
        <v>0</v>
      </c>
    </row>
    <row r="54" spans="1:256" s="42" customFormat="1" ht="15" customHeight="1" x14ac:dyDescent="0.25">
      <c r="A54" s="16" t="s">
        <v>87</v>
      </c>
      <c r="B54" s="38" t="s">
        <v>88</v>
      </c>
      <c r="C54" s="39"/>
      <c r="D54" s="39"/>
      <c r="E54" s="40"/>
      <c r="F54" s="32"/>
      <c r="G54" s="28">
        <v>0</v>
      </c>
      <c r="H54" s="28"/>
      <c r="I54" s="15">
        <f t="shared" si="2"/>
        <v>0</v>
      </c>
      <c r="J54" s="28">
        <v>0</v>
      </c>
      <c r="K54" s="28"/>
      <c r="L54" s="15">
        <f t="shared" si="3"/>
        <v>0</v>
      </c>
    </row>
    <row r="55" spans="1:256" s="42" customFormat="1" ht="24.75" customHeight="1" x14ac:dyDescent="0.25">
      <c r="A55" s="16" t="s">
        <v>89</v>
      </c>
      <c r="B55" s="62" t="s">
        <v>90</v>
      </c>
      <c r="C55" s="63"/>
      <c r="D55" s="63"/>
      <c r="E55" s="64"/>
      <c r="F55" s="32"/>
      <c r="G55" s="28">
        <v>0</v>
      </c>
      <c r="H55" s="28"/>
      <c r="I55" s="15">
        <f t="shared" si="2"/>
        <v>0</v>
      </c>
      <c r="J55" s="28">
        <v>0</v>
      </c>
      <c r="K55" s="28"/>
      <c r="L55" s="15">
        <f t="shared" si="3"/>
        <v>0</v>
      </c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  <c r="IQ55" s="13"/>
      <c r="IR55" s="13"/>
      <c r="IS55" s="13"/>
      <c r="IT55" s="13"/>
      <c r="IU55" s="13"/>
      <c r="IV55" s="13"/>
    </row>
    <row r="56" spans="1:256" s="42" customFormat="1" ht="18.75" customHeight="1" x14ac:dyDescent="0.25">
      <c r="A56" s="16" t="s">
        <v>91</v>
      </c>
      <c r="B56" s="62" t="s">
        <v>92</v>
      </c>
      <c r="C56" s="63"/>
      <c r="D56" s="63"/>
      <c r="E56" s="64"/>
      <c r="F56" s="32"/>
      <c r="G56" s="28">
        <v>0</v>
      </c>
      <c r="H56" s="28"/>
      <c r="I56" s="15">
        <f t="shared" si="2"/>
        <v>0</v>
      </c>
      <c r="J56" s="28">
        <v>0</v>
      </c>
      <c r="K56" s="28"/>
      <c r="L56" s="15">
        <f t="shared" si="3"/>
        <v>0</v>
      </c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  <c r="IR56" s="13"/>
      <c r="IS56" s="13"/>
      <c r="IT56" s="13"/>
      <c r="IU56" s="13"/>
      <c r="IV56" s="13"/>
    </row>
    <row r="57" spans="1:256" s="42" customFormat="1" ht="24.75" customHeight="1" x14ac:dyDescent="0.25">
      <c r="A57" s="10" t="s">
        <v>93</v>
      </c>
      <c r="B57" s="68" t="s">
        <v>94</v>
      </c>
      <c r="C57" s="69"/>
      <c r="D57" s="69"/>
      <c r="E57" s="70"/>
      <c r="F57" s="32"/>
      <c r="G57" s="15">
        <f t="shared" ref="G57:L57" si="4">(G58-G59-G60+G61-G66+G67+G68)</f>
        <v>0</v>
      </c>
      <c r="H57" s="15"/>
      <c r="I57" s="15">
        <f t="shared" si="4"/>
        <v>0</v>
      </c>
      <c r="J57" s="15">
        <f t="shared" si="4"/>
        <v>0</v>
      </c>
      <c r="K57" s="15"/>
      <c r="L57" s="15">
        <f t="shared" si="4"/>
        <v>0</v>
      </c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  <c r="IP57" s="13"/>
      <c r="IQ57" s="13"/>
      <c r="IR57" s="13"/>
      <c r="IS57" s="13"/>
      <c r="IT57" s="13"/>
      <c r="IU57" s="13"/>
      <c r="IV57" s="13"/>
    </row>
    <row r="58" spans="1:256" s="42" customFormat="1" ht="15" customHeight="1" x14ac:dyDescent="0.25">
      <c r="A58" s="16" t="s">
        <v>18</v>
      </c>
      <c r="B58" s="43" t="s">
        <v>95</v>
      </c>
      <c r="C58" s="23"/>
      <c r="D58" s="23"/>
      <c r="E58" s="32"/>
      <c r="F58" s="32"/>
      <c r="G58" s="28">
        <v>0</v>
      </c>
      <c r="H58" s="28"/>
      <c r="I58" s="15">
        <f t="shared" ref="I58:I69" si="5">(G58+H58)</f>
        <v>0</v>
      </c>
      <c r="J58" s="28">
        <v>0</v>
      </c>
      <c r="K58" s="28"/>
      <c r="L58" s="15">
        <f t="shared" ref="L58:L69" si="6">(J58+K58)</f>
        <v>0</v>
      </c>
    </row>
    <row r="59" spans="1:256" s="42" customFormat="1" ht="15" customHeight="1" x14ac:dyDescent="0.25">
      <c r="A59" s="16" t="s">
        <v>42</v>
      </c>
      <c r="B59" s="38" t="s">
        <v>96</v>
      </c>
      <c r="C59" s="44"/>
      <c r="D59" s="39"/>
      <c r="E59" s="40"/>
      <c r="F59" s="32"/>
      <c r="G59" s="28">
        <v>0</v>
      </c>
      <c r="H59" s="28"/>
      <c r="I59" s="15">
        <f t="shared" si="5"/>
        <v>0</v>
      </c>
      <c r="J59" s="28">
        <v>0</v>
      </c>
      <c r="K59" s="28"/>
      <c r="L59" s="15">
        <f t="shared" si="6"/>
        <v>0</v>
      </c>
    </row>
    <row r="60" spans="1:256" s="42" customFormat="1" ht="24.75" customHeight="1" x14ac:dyDescent="0.25">
      <c r="A60" s="16" t="s">
        <v>56</v>
      </c>
      <c r="B60" s="62" t="s">
        <v>97</v>
      </c>
      <c r="C60" s="63"/>
      <c r="D60" s="63"/>
      <c r="E60" s="64"/>
      <c r="F60" s="32"/>
      <c r="G60" s="28">
        <v>0</v>
      </c>
      <c r="H60" s="28"/>
      <c r="I60" s="15">
        <f t="shared" si="5"/>
        <v>0</v>
      </c>
      <c r="J60" s="28">
        <v>0</v>
      </c>
      <c r="K60" s="28"/>
      <c r="L60" s="15">
        <f t="shared" si="6"/>
        <v>0</v>
      </c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  <c r="IF60" s="13"/>
      <c r="IG60" s="13"/>
      <c r="IH60" s="13"/>
      <c r="II60" s="13"/>
      <c r="IJ60" s="13"/>
      <c r="IK60" s="13"/>
      <c r="IL60" s="13"/>
      <c r="IM60" s="13"/>
      <c r="IN60" s="13"/>
      <c r="IO60" s="13"/>
      <c r="IP60" s="13"/>
      <c r="IQ60" s="13"/>
      <c r="IR60" s="13"/>
      <c r="IS60" s="13"/>
      <c r="IT60" s="13"/>
      <c r="IU60" s="13"/>
      <c r="IV60" s="13"/>
    </row>
    <row r="61" spans="1:256" s="42" customFormat="1" ht="30" customHeight="1" x14ac:dyDescent="0.25">
      <c r="A61" s="16" t="s">
        <v>98</v>
      </c>
      <c r="B61" s="62" t="s">
        <v>99</v>
      </c>
      <c r="C61" s="63"/>
      <c r="D61" s="63"/>
      <c r="E61" s="64"/>
      <c r="F61" s="32"/>
      <c r="G61" s="15">
        <f>(G62+G63+G64+G65)</f>
        <v>0</v>
      </c>
      <c r="H61" s="15"/>
      <c r="I61" s="15">
        <f t="shared" si="5"/>
        <v>0</v>
      </c>
      <c r="J61" s="15">
        <f>(J62+J63+J64+J65)</f>
        <v>0</v>
      </c>
      <c r="K61" s="15"/>
      <c r="L61" s="15">
        <f t="shared" si="6"/>
        <v>0</v>
      </c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13"/>
      <c r="HS61" s="13"/>
      <c r="HT61" s="13"/>
      <c r="HU61" s="13"/>
      <c r="HV61" s="13"/>
      <c r="HW61" s="13"/>
      <c r="HX61" s="13"/>
      <c r="HY61" s="13"/>
      <c r="HZ61" s="13"/>
      <c r="IA61" s="13"/>
      <c r="IB61" s="13"/>
      <c r="IC61" s="13"/>
      <c r="ID61" s="13"/>
      <c r="IE61" s="13"/>
      <c r="IF61" s="13"/>
      <c r="IG61" s="13"/>
      <c r="IH61" s="13"/>
      <c r="II61" s="13"/>
      <c r="IJ61" s="13"/>
      <c r="IK61" s="13"/>
      <c r="IL61" s="13"/>
      <c r="IM61" s="13"/>
      <c r="IN61" s="13"/>
      <c r="IO61" s="13"/>
      <c r="IP61" s="13"/>
      <c r="IQ61" s="13"/>
      <c r="IR61" s="13"/>
      <c r="IS61" s="13"/>
      <c r="IT61" s="13"/>
      <c r="IU61" s="13"/>
      <c r="IV61" s="13"/>
    </row>
    <row r="62" spans="1:256" s="42" customFormat="1" ht="12.75" customHeight="1" x14ac:dyDescent="0.25">
      <c r="A62" s="22" t="s">
        <v>100</v>
      </c>
      <c r="B62" s="45"/>
      <c r="C62" s="46"/>
      <c r="D62" s="25" t="s">
        <v>23</v>
      </c>
      <c r="E62" s="21"/>
      <c r="F62" s="32"/>
      <c r="G62" s="28">
        <v>0</v>
      </c>
      <c r="H62" s="28"/>
      <c r="I62" s="15">
        <f t="shared" si="5"/>
        <v>0</v>
      </c>
      <c r="J62" s="28">
        <v>0</v>
      </c>
      <c r="K62" s="28"/>
      <c r="L62" s="15">
        <f t="shared" si="6"/>
        <v>0</v>
      </c>
    </row>
    <row r="63" spans="1:256" s="42" customFormat="1" ht="15" customHeight="1" x14ac:dyDescent="0.25">
      <c r="A63" s="22" t="s">
        <v>101</v>
      </c>
      <c r="B63" s="23"/>
      <c r="C63" s="47"/>
      <c r="D63" s="25" t="s">
        <v>25</v>
      </c>
      <c r="E63" s="21"/>
      <c r="F63" s="32"/>
      <c r="G63" s="28">
        <v>0</v>
      </c>
      <c r="H63" s="28"/>
      <c r="I63" s="15">
        <f t="shared" si="5"/>
        <v>0</v>
      </c>
      <c r="J63" s="28">
        <v>0</v>
      </c>
      <c r="K63" s="28"/>
      <c r="L63" s="15">
        <f t="shared" si="6"/>
        <v>0</v>
      </c>
    </row>
    <row r="64" spans="1:256" s="42" customFormat="1" ht="24.75" customHeight="1" x14ac:dyDescent="0.25">
      <c r="A64" s="22" t="s">
        <v>102</v>
      </c>
      <c r="B64" s="23"/>
      <c r="C64" s="24"/>
      <c r="D64" s="63" t="s">
        <v>103</v>
      </c>
      <c r="E64" s="64"/>
      <c r="F64" s="29"/>
      <c r="G64" s="28">
        <v>0</v>
      </c>
      <c r="H64" s="28"/>
      <c r="I64" s="15">
        <f t="shared" si="5"/>
        <v>0</v>
      </c>
      <c r="J64" s="28">
        <v>0</v>
      </c>
      <c r="K64" s="28"/>
      <c r="L64" s="15">
        <f t="shared" si="6"/>
        <v>0</v>
      </c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  <c r="IF64" s="13"/>
      <c r="IG64" s="13"/>
      <c r="IH64" s="13"/>
      <c r="II64" s="13"/>
      <c r="IJ64" s="13"/>
      <c r="IK64" s="13"/>
      <c r="IL64" s="13"/>
      <c r="IM64" s="13"/>
      <c r="IN64" s="13"/>
      <c r="IO64" s="13"/>
      <c r="IP64" s="13"/>
      <c r="IQ64" s="13"/>
      <c r="IR64" s="13"/>
      <c r="IS64" s="13"/>
      <c r="IT64" s="13"/>
      <c r="IU64" s="13"/>
      <c r="IV64" s="13"/>
    </row>
    <row r="65" spans="1:12" s="42" customFormat="1" ht="15" customHeight="1" x14ac:dyDescent="0.25">
      <c r="A65" s="22" t="s">
        <v>104</v>
      </c>
      <c r="B65" s="23"/>
      <c r="C65" s="24"/>
      <c r="D65" s="25" t="s">
        <v>29</v>
      </c>
      <c r="E65" s="26"/>
      <c r="F65" s="32"/>
      <c r="G65" s="28">
        <v>0</v>
      </c>
      <c r="H65" s="28"/>
      <c r="I65" s="15">
        <f t="shared" si="5"/>
        <v>0</v>
      </c>
      <c r="J65" s="28">
        <v>0</v>
      </c>
      <c r="K65" s="28"/>
      <c r="L65" s="15">
        <f t="shared" si="6"/>
        <v>0</v>
      </c>
    </row>
    <row r="66" spans="1:12" s="13" customFormat="1" ht="36" customHeight="1" x14ac:dyDescent="0.25">
      <c r="A66" s="22" t="s">
        <v>89</v>
      </c>
      <c r="B66" s="62" t="s">
        <v>105</v>
      </c>
      <c r="C66" s="63"/>
      <c r="D66" s="63"/>
      <c r="E66" s="64"/>
      <c r="F66" s="32"/>
      <c r="G66" s="28">
        <v>0</v>
      </c>
      <c r="H66" s="28"/>
      <c r="I66" s="15">
        <f t="shared" si="5"/>
        <v>0</v>
      </c>
      <c r="J66" s="28">
        <v>0</v>
      </c>
      <c r="K66" s="28"/>
      <c r="L66" s="15">
        <f t="shared" si="6"/>
        <v>0</v>
      </c>
    </row>
    <row r="67" spans="1:12" s="13" customFormat="1" ht="12.75" customHeight="1" x14ac:dyDescent="0.2">
      <c r="A67" s="22" t="s">
        <v>91</v>
      </c>
      <c r="B67" s="48" t="s">
        <v>106</v>
      </c>
      <c r="C67" s="35"/>
      <c r="D67" s="49"/>
      <c r="E67" s="50"/>
      <c r="F67" s="32"/>
      <c r="G67" s="28">
        <v>0</v>
      </c>
      <c r="H67" s="28"/>
      <c r="I67" s="15">
        <f t="shared" si="5"/>
        <v>0</v>
      </c>
      <c r="J67" s="28">
        <v>0</v>
      </c>
      <c r="K67" s="28"/>
      <c r="L67" s="15">
        <f t="shared" si="6"/>
        <v>0</v>
      </c>
    </row>
    <row r="68" spans="1:12" s="13" customFormat="1" ht="12.75" customHeight="1" x14ac:dyDescent="0.2">
      <c r="A68" s="22" t="s">
        <v>107</v>
      </c>
      <c r="B68" s="48" t="s">
        <v>108</v>
      </c>
      <c r="C68" s="35"/>
      <c r="D68" s="37"/>
      <c r="E68" s="14"/>
      <c r="F68" s="32"/>
      <c r="G68" s="28">
        <v>0</v>
      </c>
      <c r="H68" s="28"/>
      <c r="I68" s="15">
        <f t="shared" si="5"/>
        <v>0</v>
      </c>
      <c r="J68" s="28">
        <v>0</v>
      </c>
      <c r="K68" s="28"/>
      <c r="L68" s="15">
        <f t="shared" si="6"/>
        <v>0</v>
      </c>
    </row>
    <row r="69" spans="1:12" s="13" customFormat="1" ht="39" customHeight="1" x14ac:dyDescent="0.2">
      <c r="A69" s="10" t="s">
        <v>109</v>
      </c>
      <c r="B69" s="92" t="s">
        <v>110</v>
      </c>
      <c r="C69" s="93"/>
      <c r="D69" s="93"/>
      <c r="E69" s="94"/>
      <c r="F69" s="29"/>
      <c r="G69" s="28">
        <v>0</v>
      </c>
      <c r="H69" s="28"/>
      <c r="I69" s="15">
        <f t="shared" si="5"/>
        <v>0</v>
      </c>
      <c r="J69" s="28">
        <v>0</v>
      </c>
      <c r="K69" s="28"/>
      <c r="L69" s="15">
        <f t="shared" si="6"/>
        <v>0</v>
      </c>
    </row>
    <row r="70" spans="1:12" s="13" customFormat="1" ht="24.75" customHeight="1" x14ac:dyDescent="0.25">
      <c r="A70" s="10"/>
      <c r="B70" s="68" t="s">
        <v>111</v>
      </c>
      <c r="C70" s="69"/>
      <c r="D70" s="69"/>
      <c r="E70" s="70"/>
      <c r="F70" s="29"/>
      <c r="G70" s="15">
        <f>SUM(G17+G50+G57)</f>
        <v>322572.94999999861</v>
      </c>
      <c r="H70" s="15"/>
      <c r="I70" s="15">
        <f>SUM(I17+I50+I57)</f>
        <v>322572.94999999861</v>
      </c>
      <c r="J70" s="15">
        <f>SUM(J17+J50+J57)</f>
        <v>-92745.059999998994</v>
      </c>
      <c r="K70" s="15"/>
      <c r="L70" s="15">
        <f>L17+L50+L57+L69</f>
        <v>-92745.059999998994</v>
      </c>
    </row>
    <row r="71" spans="1:12" s="13" customFormat="1" ht="24.75" customHeight="1" x14ac:dyDescent="0.25">
      <c r="A71" s="51"/>
      <c r="B71" s="68" t="s">
        <v>112</v>
      </c>
      <c r="C71" s="69"/>
      <c r="D71" s="69"/>
      <c r="E71" s="70"/>
      <c r="F71" s="32"/>
      <c r="G71" s="28">
        <v>1113612.81</v>
      </c>
      <c r="H71" s="28"/>
      <c r="I71" s="28">
        <f>SUM(G71:H71)</f>
        <v>1113612.81</v>
      </c>
      <c r="J71" s="28">
        <v>1206357.8700000001</v>
      </c>
      <c r="K71" s="28"/>
      <c r="L71" s="15">
        <f>(J71+K71)</f>
        <v>1206357.8700000001</v>
      </c>
    </row>
    <row r="72" spans="1:12" s="13" customFormat="1" ht="24.75" customHeight="1" x14ac:dyDescent="0.2">
      <c r="A72" s="52"/>
      <c r="B72" s="101" t="s">
        <v>113</v>
      </c>
      <c r="C72" s="102"/>
      <c r="D72" s="102"/>
      <c r="E72" s="103"/>
      <c r="F72" s="32"/>
      <c r="G72" s="15">
        <f t="shared" ref="G72:L72" si="7">G71+G70</f>
        <v>1436185.7599999986</v>
      </c>
      <c r="H72" s="15"/>
      <c r="I72" s="15">
        <f t="shared" si="7"/>
        <v>1436185.7599999986</v>
      </c>
      <c r="J72" s="15">
        <f t="shared" si="7"/>
        <v>1113612.8100000012</v>
      </c>
      <c r="K72" s="15"/>
      <c r="L72" s="15">
        <f t="shared" si="7"/>
        <v>1113612.8100000012</v>
      </c>
    </row>
    <row r="73" spans="1:12" s="13" customFormat="1" ht="12.75" customHeight="1" x14ac:dyDescent="0.25">
      <c r="A73" s="53"/>
      <c r="B73" s="54"/>
      <c r="C73" s="54"/>
      <c r="D73" s="54"/>
      <c r="E73" s="54"/>
      <c r="F73" s="54"/>
      <c r="G73" s="2"/>
      <c r="H73" s="61" t="s">
        <v>122</v>
      </c>
      <c r="I73" s="2"/>
      <c r="J73" s="2"/>
      <c r="K73" s="2"/>
    </row>
    <row r="74" spans="1:12" s="13" customFormat="1" ht="12.75" customHeight="1" x14ac:dyDescent="0.25">
      <c r="A74" s="53"/>
      <c r="B74" s="54"/>
      <c r="C74" s="54"/>
      <c r="D74" s="54"/>
      <c r="E74" s="54"/>
      <c r="F74" s="54"/>
      <c r="G74" s="2"/>
      <c r="H74" s="2"/>
      <c r="I74" s="2"/>
      <c r="J74" s="2"/>
      <c r="K74" s="2"/>
    </row>
    <row r="75" spans="1:12" s="13" customFormat="1" ht="32.25" customHeight="1" x14ac:dyDescent="0.2">
      <c r="A75" s="104" t="s">
        <v>125</v>
      </c>
      <c r="B75" s="104"/>
      <c r="C75" s="104"/>
      <c r="D75" s="104"/>
      <c r="E75" s="104"/>
      <c r="F75" s="104"/>
      <c r="G75" s="104"/>
      <c r="H75" s="56"/>
      <c r="I75" s="55"/>
      <c r="J75" s="97" t="s">
        <v>126</v>
      </c>
      <c r="K75" s="98"/>
    </row>
    <row r="76" spans="1:12" s="13" customFormat="1" ht="13.5" customHeight="1" x14ac:dyDescent="0.25">
      <c r="A76" s="99" t="s">
        <v>114</v>
      </c>
      <c r="B76" s="99"/>
      <c r="C76" s="99"/>
      <c r="D76" s="99"/>
      <c r="E76" s="99"/>
      <c r="F76" s="100"/>
      <c r="G76" s="99"/>
      <c r="H76" s="8" t="s">
        <v>115</v>
      </c>
      <c r="I76" s="7"/>
      <c r="J76" s="95" t="s">
        <v>116</v>
      </c>
      <c r="K76" s="95"/>
    </row>
    <row r="77" spans="1:12" s="13" customFormat="1" ht="12.75" customHeight="1" x14ac:dyDescent="0.25">
      <c r="A77" s="96" t="s">
        <v>117</v>
      </c>
      <c r="B77" s="96"/>
      <c r="C77" s="96"/>
      <c r="D77" s="96"/>
      <c r="E77" s="96"/>
      <c r="F77" s="2"/>
      <c r="J77" s="59"/>
      <c r="K77" s="59"/>
    </row>
    <row r="78" spans="1:12" s="13" customFormat="1" ht="12.75" customHeight="1" x14ac:dyDescent="0.25">
      <c r="J78" s="59"/>
      <c r="K78" s="59"/>
    </row>
    <row r="79" spans="1:12" s="13" customFormat="1" ht="12.75" customHeight="1" x14ac:dyDescent="0.2">
      <c r="A79" s="105" t="s">
        <v>120</v>
      </c>
      <c r="B79" s="104"/>
      <c r="C79" s="104"/>
      <c r="D79" s="104"/>
      <c r="E79" s="104"/>
      <c r="F79" s="104"/>
      <c r="G79" s="104"/>
      <c r="H79" s="56"/>
      <c r="I79" s="55"/>
      <c r="J79" s="98" t="s">
        <v>121</v>
      </c>
      <c r="K79" s="98"/>
    </row>
    <row r="80" spans="1:12" s="13" customFormat="1" ht="12.75" customHeight="1" x14ac:dyDescent="0.2">
      <c r="A80" s="104"/>
      <c r="B80" s="104"/>
      <c r="C80" s="104"/>
      <c r="D80" s="104"/>
      <c r="E80" s="104"/>
      <c r="F80" s="104"/>
      <c r="G80" s="104"/>
      <c r="H80" s="55"/>
      <c r="I80" s="55"/>
      <c r="J80" s="60"/>
      <c r="K80" s="60"/>
    </row>
    <row r="81" spans="1:11" s="13" customFormat="1" ht="12.75" customHeight="1" x14ac:dyDescent="0.25">
      <c r="A81" s="99" t="s">
        <v>118</v>
      </c>
      <c r="B81" s="99"/>
      <c r="C81" s="99"/>
      <c r="D81" s="99"/>
      <c r="E81" s="99"/>
      <c r="F81" s="100"/>
      <c r="G81" s="99"/>
      <c r="H81" s="8" t="s">
        <v>115</v>
      </c>
      <c r="I81" s="7"/>
      <c r="J81" s="95" t="s">
        <v>116</v>
      </c>
      <c r="K81" s="95"/>
    </row>
    <row r="82" spans="1:11" s="13" customFormat="1" ht="12.75" customHeight="1" x14ac:dyDescent="0.25">
      <c r="F82" s="2"/>
      <c r="J82" s="59"/>
      <c r="K82" s="59"/>
    </row>
    <row r="83" spans="1:11" s="13" customFormat="1" ht="12.75" customHeight="1" x14ac:dyDescent="0.25">
      <c r="F83" s="2"/>
    </row>
    <row r="84" spans="1:11" s="13" customFormat="1" ht="12.75" customHeight="1" x14ac:dyDescent="0.25">
      <c r="F84" s="2"/>
    </row>
    <row r="85" spans="1:11" s="13" customFormat="1" ht="12.75" customHeight="1" x14ac:dyDescent="0.25">
      <c r="F85" s="2"/>
    </row>
    <row r="86" spans="1:11" s="13" customFormat="1" ht="12.75" customHeight="1" x14ac:dyDescent="0.25">
      <c r="F86" s="2"/>
    </row>
    <row r="87" spans="1:11" s="13" customFormat="1" ht="12.75" customHeight="1" x14ac:dyDescent="0.25">
      <c r="F87" s="2"/>
    </row>
    <row r="88" spans="1:11" s="13" customFormat="1" ht="12.75" customHeight="1" x14ac:dyDescent="0.25">
      <c r="F88" s="2"/>
    </row>
    <row r="89" spans="1:11" s="13" customFormat="1" ht="12.75" customHeight="1" x14ac:dyDescent="0.25">
      <c r="F89" s="2"/>
    </row>
    <row r="90" spans="1:11" s="13" customFormat="1" ht="12.75" customHeight="1" x14ac:dyDescent="0.25">
      <c r="F90" s="2"/>
    </row>
    <row r="91" spans="1:11" s="13" customFormat="1" ht="12.75" customHeight="1" x14ac:dyDescent="0.25">
      <c r="F91" s="2"/>
    </row>
    <row r="92" spans="1:11" s="13" customFormat="1" ht="12.75" customHeight="1" x14ac:dyDescent="0.25">
      <c r="F92" s="2"/>
    </row>
    <row r="93" spans="1:11" s="13" customFormat="1" ht="12.75" customHeight="1" x14ac:dyDescent="0.25">
      <c r="F93" s="2"/>
    </row>
    <row r="94" spans="1:11" s="13" customFormat="1" ht="12.75" customHeight="1" x14ac:dyDescent="0.25">
      <c r="F94" s="2"/>
    </row>
    <row r="95" spans="1:11" s="13" customFormat="1" ht="12.75" customHeight="1" x14ac:dyDescent="0.25">
      <c r="F95" s="2"/>
    </row>
    <row r="96" spans="1:11" s="13" customFormat="1" ht="12.75" customHeight="1" x14ac:dyDescent="0.25">
      <c r="F96" s="2"/>
    </row>
    <row r="97" spans="6:6" s="13" customFormat="1" ht="12.75" customHeight="1" x14ac:dyDescent="0.25">
      <c r="F97" s="2"/>
    </row>
    <row r="98" spans="6:6" s="13" customFormat="1" ht="12.75" customHeight="1" x14ac:dyDescent="0.25">
      <c r="F98" s="2"/>
    </row>
    <row r="99" spans="6:6" s="13" customFormat="1" ht="12.75" customHeight="1" x14ac:dyDescent="0.25">
      <c r="F99" s="2"/>
    </row>
    <row r="100" spans="6:6" s="13" customFormat="1" ht="12.75" customHeight="1" x14ac:dyDescent="0.25">
      <c r="F100" s="2"/>
    </row>
    <row r="101" spans="6:6" s="13" customFormat="1" ht="12.75" customHeight="1" x14ac:dyDescent="0.25">
      <c r="F101" s="2"/>
    </row>
    <row r="102" spans="6:6" s="13" customFormat="1" ht="12.75" customHeight="1" x14ac:dyDescent="0.25">
      <c r="F102" s="2"/>
    </row>
  </sheetData>
  <mergeCells count="43">
    <mergeCell ref="A81:G81"/>
    <mergeCell ref="J81:K81"/>
    <mergeCell ref="B70:E70"/>
    <mergeCell ref="B71:E71"/>
    <mergeCell ref="B72:E72"/>
    <mergeCell ref="A76:G76"/>
    <mergeCell ref="A75:G75"/>
    <mergeCell ref="A79:G80"/>
    <mergeCell ref="J79:K79"/>
    <mergeCell ref="B56:E56"/>
    <mergeCell ref="B57:E57"/>
    <mergeCell ref="B69:E69"/>
    <mergeCell ref="J76:K76"/>
    <mergeCell ref="A77:E77"/>
    <mergeCell ref="J75:K75"/>
    <mergeCell ref="D64:E64"/>
    <mergeCell ref="B66:E66"/>
    <mergeCell ref="B60:E60"/>
    <mergeCell ref="B61:E61"/>
    <mergeCell ref="A5:L5"/>
    <mergeCell ref="A6:L6"/>
    <mergeCell ref="A7:L7"/>
    <mergeCell ref="A8:L9"/>
    <mergeCell ref="B16:E16"/>
    <mergeCell ref="A10:L10"/>
    <mergeCell ref="A11:L11"/>
    <mergeCell ref="A14:A15"/>
    <mergeCell ref="B14:E15"/>
    <mergeCell ref="J14:L14"/>
    <mergeCell ref="F14:F15"/>
    <mergeCell ref="G14:I14"/>
    <mergeCell ref="B55:E55"/>
    <mergeCell ref="A12:L12"/>
    <mergeCell ref="F13:L13"/>
    <mergeCell ref="B17:E17"/>
    <mergeCell ref="B19:E19"/>
    <mergeCell ref="D22:E22"/>
    <mergeCell ref="C33:E33"/>
    <mergeCell ref="C35:E35"/>
    <mergeCell ref="B50:E50"/>
    <mergeCell ref="B51:E51"/>
    <mergeCell ref="B52:E52"/>
    <mergeCell ref="B53:E53"/>
  </mergeCells>
  <printOptions horizontalCentered="1"/>
  <pageMargins left="0.625" right="0.34375" top="0.57291668653488159" bottom="0.57291668653488159" header="0.3125" footer="0.3125"/>
  <pageSetup paperSize="9" scale="70" fitToHeight="2" orientation="portrait" useFirstPageNumber="1" verticalDpi="0" r:id="rId1"/>
  <headerFooter alignWithMargins="0"/>
  <rowBreaks count="2" manualBreakCount="2">
    <brk id="47" max="16383" man="1"/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2</vt:lpstr>
      <vt:lpstr>'2'!Print_Area</vt:lpstr>
      <vt:lpstr>'2'!Print_Titles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Skaistė Karpavičienė</dc:creator>
  <cp:lastModifiedBy>Skaistė Karpavičienė</cp:lastModifiedBy>
  <cp:lastPrinted>2020-05-05T06:21:18Z</cp:lastPrinted>
  <dcterms:created xsi:type="dcterms:W3CDTF">2019-04-17T10:32:50Z</dcterms:created>
  <dcterms:modified xsi:type="dcterms:W3CDTF">2020-10-30T09:33:18Z</dcterms:modified>
</cp:coreProperties>
</file>